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mc:AlternateContent xmlns:mc="http://schemas.openxmlformats.org/markup-compatibility/2006">
    <mc:Choice Requires="x15">
      <x15ac:absPath xmlns:x15ac="http://schemas.microsoft.com/office/spreadsheetml/2010/11/ac" url="https://d.docs.live.net/84f4355c494e6213/Escritorio/ITALIANO/"/>
    </mc:Choice>
  </mc:AlternateContent>
  <xr:revisionPtr revIDLastSave="188" documentId="13_ncr:1_{1E447BF0-EF60-4AE2-8F62-6D35134A75DD}" xr6:coauthVersionLast="47" xr6:coauthVersionMax="47" xr10:uidLastSave="{155314F6-B790-461F-AE92-0000BB08BD2B}"/>
  <bookViews>
    <workbookView xWindow="-108" yWindow="-108" windowWidth="23256" windowHeight="12456" activeTab="1" xr2:uid="{00000000-000D-0000-FFFF-FFFF00000000}"/>
  </bookViews>
  <sheets>
    <sheet name="Informazioni su questo tracker " sheetId="6" r:id="rId1"/>
    <sheet name="Fattura" sheetId="1" r:id="rId2"/>
    <sheet name="Clienti" sheetId="3" r:id="rId3"/>
    <sheet name="Fatture - Principali" sheetId="2" r:id="rId4"/>
    <sheet name="Dettagli della fattura" sheetId="4" r:id="rId5"/>
  </sheets>
  <definedNames>
    <definedName name="CompanyName">Fattura!$B$1</definedName>
    <definedName name="CustomerLookup">CustomerList[Lookup]</definedName>
    <definedName name="Invoice_No">InvoicesMain[Fattura '#]</definedName>
    <definedName name="InvoiceNoDetails">"InvoiceDetails[Invoice No]"</definedName>
    <definedName name="rngInvoice">Fattura!$G$4</definedName>
    <definedName name="_xlnm.Print_Titles" localSheetId="2">Clienti!$1:$2</definedName>
    <definedName name="_xlnm.Print_Titles" localSheetId="4">'Dettagli della fattura'!$1:$2</definedName>
    <definedName name="_xlnm.Print_Titles" localSheetId="3">'Fatture - Principali'!$1:$2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1" l="1" a="1"/>
  <c r="C9" i="1" s="1"/>
  <c r="C10" i="1" a="1"/>
  <c r="C10" i="1" s="1"/>
  <c r="C11" i="1" a="1"/>
  <c r="C11" i="1" s="1"/>
  <c r="C12" i="1" a="1"/>
  <c r="C12" i="1" s="1"/>
  <c r="C13" i="1" a="1"/>
  <c r="C13" i="1" s="1"/>
  <c r="C14" i="1" a="1"/>
  <c r="C14" i="1" s="1"/>
  <c r="C15" i="1" a="1"/>
  <c r="C15" i="1" s="1"/>
  <c r="C16" i="1" a="1"/>
  <c r="C16" i="1" s="1"/>
  <c r="C17" i="1" a="1"/>
  <c r="C17" i="1" s="1"/>
  <c r="C18" i="1" a="1"/>
  <c r="C18" i="1" s="1"/>
  <c r="C19" i="1" a="1"/>
  <c r="C19" i="1" s="1"/>
  <c r="C20" i="1" a="1"/>
  <c r="C20" i="1" s="1"/>
  <c r="D4" i="2"/>
  <c r="D3" i="2"/>
  <c r="G27" i="1" l="1"/>
  <c r="G28" i="1"/>
  <c r="G5" i="1" l="1"/>
  <c r="C5" i="2" l="1"/>
  <c r="G5" i="2"/>
  <c r="H5" i="2"/>
  <c r="B23" i="1" l="1" a="1"/>
  <c r="B23" i="1" s="1"/>
  <c r="B22" i="1" a="1"/>
  <c r="B22" i="1" s="1"/>
  <c r="B21" i="1" a="1"/>
  <c r="B21" i="1" s="1"/>
  <c r="B20" i="1" a="1"/>
  <c r="B20" i="1" s="1"/>
  <c r="B19" i="1" a="1"/>
  <c r="B19" i="1" s="1"/>
  <c r="B18" i="1" a="1"/>
  <c r="B18" i="1" s="1"/>
  <c r="B17" i="1" a="1"/>
  <c r="B17" i="1" s="1"/>
  <c r="B16" i="1" a="1"/>
  <c r="B16" i="1" s="1"/>
  <c r="B15" i="1" a="1"/>
  <c r="B15" i="1" s="1"/>
  <c r="B14" i="1" a="1"/>
  <c r="B14" i="1" s="1"/>
  <c r="B13" i="1" a="1"/>
  <c r="B13" i="1" s="1"/>
  <c r="B12" i="1" a="1"/>
  <c r="B12" i="1" s="1"/>
  <c r="B11" i="1" a="1"/>
  <c r="B11" i="1" s="1"/>
  <c r="B10" i="1" a="1"/>
  <c r="B10" i="1" s="1"/>
  <c r="B9" i="1" a="1"/>
  <c r="B9" i="1" s="1"/>
  <c r="F23" i="1" l="1" a="1"/>
  <c r="F23" i="1" s="1"/>
  <c r="F22" i="1" a="1"/>
  <c r="F22" i="1" s="1"/>
  <c r="F21" i="1" a="1"/>
  <c r="F21" i="1" s="1"/>
  <c r="F20" i="1" a="1"/>
  <c r="F20" i="1" s="1"/>
  <c r="F19" i="1" a="1"/>
  <c r="F19" i="1" s="1"/>
  <c r="F18" i="1" a="1"/>
  <c r="F18" i="1" s="1"/>
  <c r="F17" i="1" a="1"/>
  <c r="F17" i="1" s="1"/>
  <c r="F16" i="1" a="1"/>
  <c r="F16" i="1" s="1"/>
  <c r="F15" i="1" a="1"/>
  <c r="F15" i="1" s="1"/>
  <c r="F14" i="1" a="1"/>
  <c r="F14" i="1" s="1"/>
  <c r="F13" i="1" a="1"/>
  <c r="F13" i="1" s="1"/>
  <c r="F12" i="1" a="1"/>
  <c r="F12" i="1" s="1"/>
  <c r="F11" i="1" a="1"/>
  <c r="F11" i="1" s="1"/>
  <c r="F10" i="1" a="1"/>
  <c r="F10" i="1" s="1"/>
  <c r="E23" i="1" a="1"/>
  <c r="E23" i="1" s="1"/>
  <c r="E22" i="1" a="1"/>
  <c r="E22" i="1" s="1"/>
  <c r="E21" i="1" a="1"/>
  <c r="E21" i="1" s="1"/>
  <c r="E20" i="1" a="1"/>
  <c r="E20" i="1" s="1"/>
  <c r="E19" i="1" a="1"/>
  <c r="E19" i="1" s="1"/>
  <c r="E18" i="1" a="1"/>
  <c r="E18" i="1" s="1"/>
  <c r="E17" i="1" a="1"/>
  <c r="E17" i="1" s="1"/>
  <c r="E16" i="1" a="1"/>
  <c r="E16" i="1" s="1"/>
  <c r="E15" i="1" a="1"/>
  <c r="E15" i="1" s="1"/>
  <c r="E14" i="1" a="1"/>
  <c r="E14" i="1" s="1"/>
  <c r="E13" i="1" a="1"/>
  <c r="E13" i="1" s="1"/>
  <c r="E12" i="1" a="1"/>
  <c r="E12" i="1" s="1"/>
  <c r="E11" i="1" a="1"/>
  <c r="E11" i="1" s="1"/>
  <c r="E10" i="1" a="1"/>
  <c r="E10" i="1" s="1"/>
  <c r="D23" i="1" a="1"/>
  <c r="D23" i="1" s="1"/>
  <c r="D22" i="1" a="1"/>
  <c r="D22" i="1" s="1"/>
  <c r="D21" i="1" a="1"/>
  <c r="D21" i="1" s="1"/>
  <c r="D20" i="1" a="1"/>
  <c r="D20" i="1" s="1"/>
  <c r="D19" i="1" a="1"/>
  <c r="D19" i="1" s="1"/>
  <c r="D18" i="1" a="1"/>
  <c r="D18" i="1" s="1"/>
  <c r="D17" i="1" a="1"/>
  <c r="D17" i="1" s="1"/>
  <c r="D16" i="1" a="1"/>
  <c r="D16" i="1" s="1"/>
  <c r="D15" i="1" a="1"/>
  <c r="D15" i="1" s="1"/>
  <c r="D14" i="1" a="1"/>
  <c r="D14" i="1" s="1"/>
  <c r="D13" i="1" a="1"/>
  <c r="D13" i="1" s="1"/>
  <c r="D12" i="1" a="1"/>
  <c r="D12" i="1" s="1"/>
  <c r="D11" i="1" a="1"/>
  <c r="D11" i="1" s="1"/>
  <c r="D10" i="1" a="1"/>
  <c r="D10" i="1" s="1"/>
  <c r="C23" i="1" a="1"/>
  <c r="C23" i="1" s="1"/>
  <c r="C22" i="1" a="1"/>
  <c r="C22" i="1" s="1"/>
  <c r="C21" i="1" a="1"/>
  <c r="C21" i="1" s="1"/>
  <c r="H27" i="4" l="1"/>
  <c r="G25" i="1" l="1"/>
  <c r="H30" i="4"/>
  <c r="H31" i="4"/>
  <c r="H32" i="4"/>
  <c r="H33" i="4"/>
  <c r="H34" i="4"/>
  <c r="H35" i="4"/>
  <c r="H36" i="4"/>
  <c r="H37" i="4"/>
  <c r="H38" i="4"/>
  <c r="H39" i="4"/>
  <c r="H28" i="4"/>
  <c r="H3" i="4"/>
  <c r="H4" i="4"/>
  <c r="H5" i="4"/>
  <c r="H6" i="4"/>
  <c r="H7" i="4"/>
  <c r="H8" i="4"/>
  <c r="H9" i="4"/>
  <c r="H10" i="4"/>
  <c r="H11" i="4"/>
  <c r="H12" i="4"/>
  <c r="H13" i="4"/>
  <c r="H14" i="4"/>
  <c r="H15" i="4"/>
  <c r="H16" i="4"/>
  <c r="H17" i="4"/>
  <c r="H18" i="4"/>
  <c r="H19" i="4"/>
  <c r="H20" i="4"/>
  <c r="H21" i="4"/>
  <c r="H22" i="4"/>
  <c r="H23" i="4"/>
  <c r="H24" i="4"/>
  <c r="H25" i="4"/>
  <c r="H26" i="4"/>
  <c r="H29" i="4"/>
  <c r="I4" i="2" l="1"/>
  <c r="J4" i="2" s="1"/>
  <c r="I3" i="2"/>
  <c r="I5" i="2" l="1"/>
  <c r="J3" i="2"/>
  <c r="J5" i="2" s="1"/>
  <c r="D9" i="1" l="1" a="1"/>
  <c r="D9" i="1" s="1"/>
  <c r="G23" i="1" l="1"/>
  <c r="G22" i="1"/>
  <c r="G14" i="1" l="1"/>
  <c r="G12" i="1"/>
  <c r="G10" i="1"/>
  <c r="G21" i="1"/>
  <c r="G19" i="1"/>
  <c r="G15" i="1"/>
  <c r="G13" i="1"/>
  <c r="G11" i="1"/>
  <c r="G18" i="1"/>
  <c r="G17" i="1"/>
  <c r="G16" i="1"/>
  <c r="G20" i="1"/>
  <c r="F9" i="1" l="1" a="1"/>
  <c r="F9" i="1" s="1"/>
  <c r="E9" i="1" a="1"/>
  <c r="E9" i="1" s="1"/>
  <c r="G9" i="1" l="1"/>
  <c r="G24" i="1" s="1"/>
  <c r="G26" i="1" l="1"/>
  <c r="B4" i="3" l="1"/>
  <c r="B3" i="3"/>
  <c r="D6" i="1" l="1"/>
  <c r="C5" i="1"/>
  <c r="D5" i="1"/>
  <c r="C4" i="1"/>
  <c r="D4" i="1"/>
  <c r="C6" i="1"/>
  <c r="G29" i="1"/>
</calcChain>
</file>

<file path=xl/sharedStrings.xml><?xml version="1.0" encoding="utf-8"?>
<sst xmlns="http://schemas.openxmlformats.org/spreadsheetml/2006/main" count="228" uniqueCount="159">
  <si>
    <t>Description</t>
  </si>
  <si>
    <t>Lookup</t>
  </si>
  <si>
    <t>Fax</t>
  </si>
  <si>
    <t>3-456-1</t>
  </si>
  <si>
    <t>someone@example.com</t>
  </si>
  <si>
    <t>Qty</t>
  </si>
  <si>
    <t>Price</t>
  </si>
  <si>
    <t>Discount</t>
  </si>
  <si>
    <t>Unit Price</t>
  </si>
  <si>
    <t>1.</t>
  </si>
  <si>
    <t>2.</t>
  </si>
  <si>
    <t>Item #</t>
  </si>
  <si>
    <t>3.</t>
  </si>
  <si>
    <t>Total</t>
  </si>
  <si>
    <t>4.</t>
  </si>
  <si>
    <t xml:space="preserve">● </t>
  </si>
  <si>
    <t>Customize a document theme.</t>
  </si>
  <si>
    <t>3-456-2</t>
  </si>
  <si>
    <t>432-555-0123</t>
  </si>
  <si>
    <t>Z4567</t>
  </si>
  <si>
    <t>Z4568</t>
  </si>
  <si>
    <t>Z4569</t>
  </si>
  <si>
    <t>Z4570</t>
  </si>
  <si>
    <t>Z4571</t>
  </si>
  <si>
    <t>Z4572</t>
  </si>
  <si>
    <t>Z4573</t>
  </si>
  <si>
    <t>Z4574</t>
  </si>
  <si>
    <t>Z4575</t>
  </si>
  <si>
    <t>Z4576</t>
  </si>
  <si>
    <t>Z4577</t>
  </si>
  <si>
    <t>Z4578</t>
  </si>
  <si>
    <t>Robert Lyon</t>
  </si>
  <si>
    <t>Sanjay Patel</t>
  </si>
  <si>
    <t>345 Cherry Street</t>
  </si>
  <si>
    <t>Albany</t>
  </si>
  <si>
    <t>SD</t>
  </si>
  <si>
    <t>123456</t>
  </si>
  <si>
    <t>098765</t>
  </si>
  <si>
    <t>567 Walnut Lane</t>
  </si>
  <si>
    <t>Moline</t>
  </si>
  <si>
    <t>MO</t>
  </si>
  <si>
    <t>Contoso, Ltd</t>
  </si>
  <si>
    <t>2 - Contoso, Ltd</t>
  </si>
  <si>
    <t>432-555-0178</t>
  </si>
  <si>
    <t>432-555-0189</t>
  </si>
  <si>
    <t>432-555-0187</t>
  </si>
  <si>
    <t>Informazioni su questo tracker di fatture</t>
  </si>
  <si>
    <t>Il Tracker delle Fatture è progettato per mantenere una cronologia di clienti, fatture e dettagli delle fatture, così da poter memorizzare più fatture senza creare più file. Puoi anche utilizzare il Invoice Tracker per analizzare i dati che hai già ricevuto in precedenza. Ad esempio, puoi visualizzare tutte le fatture di un cliente, di un progetto specifico o visualizzare tutte le fatture dell'ultimo mese, dell'ultimo anno e altro ancora.</t>
  </si>
  <si>
    <t>Prima di iniziare, dai un'occhiata ai dati di esempio forniti. Nel foglio Fattura, seleziona la cella a destra della Fattura # (cella L8) e apparirà un menu a tendina. Seleziona la freccia a tendina e poi seleziona una fattura di esempio. Nota come tutte le informazioni sulla fattura cambiano automaticamente per riflettere la fattura selezionata. Ora guarda i fogli Clienti, Fatture - Principali e Dettagli della Fattura. Ognuno di questi fogli fornisce informazioni alla Fattura e qualsiasi modifica che apporterai verrà aggiornata automaticamente.</t>
  </si>
  <si>
    <t>Come posso iniziare?</t>
  </si>
  <si>
    <t>Modifica il foglio fattura in modo che rifletta le informazioni della tua azienda utilizzando i seguenti passaggi:</t>
  </si>
  <si>
    <t>Accedi al foglio Fattura e, nella scheda Revisione, nel gruppo Modifiche, seleziona Smantoglia Foglio Sproteggito.</t>
  </si>
  <si>
    <t>Nota: Il foglio fattura è protetto per evitare cambiamenti involontari, poiché, come già detto, la maggior parte dei dati in questo foglio proviene da tutti gli altri fogli del quaderno.</t>
  </si>
  <si>
    <t>Personalizza l'intestazione della fattura digitando il nome della tua azienda, indirizzo di strada, città, codice postale ST, indirizzo email, sito web e così via. In fondo alla fattura (riga 43), modifica le istruzioni di pagamento.</t>
  </si>
  <si>
    <t>Importante! Non modificare le informazioni di fatturazione o fatturazione. Tutte queste celle hanno formule che aggiornano automaticamente la fattura, come indicato nella sezione Informazioni sul Tracker delle Fatture.</t>
  </si>
  <si>
    <t>(Opzionale) Modifica i colori durante il workbook: nella scheda Layout della Pagina, nel gruppo Temi, seleziona Colori e seleziona un altro set di colori tema dalla galleria colori.</t>
  </si>
  <si>
    <t>Consiglio: crea un set di colori personalizzato per i temi che corrisponda al branding della tua azienda! Per farlo, nella scheda Layout della Pagina, nel gruppo Temi, seleziona Colori, poi seleziona Crea Nuovi Colori Tema. Per saperne di più su come creare un set di colori personalizzato, consulta il seguente argomento di Aiuto:</t>
  </si>
  <si>
    <t>Dopo aver effettuato le modifiche desiderate, torna al foglio Fattura e nella scheda Revisione, nel gruppo Modifiche, seleziona Protegge Foglio e poi seleziona OK. Quando il foglio Fattura è protetto, l'unica cella che puoi selezionare è quella con il menu a tendina Fattura #.</t>
  </si>
  <si>
    <t>Come posso creare una fattura?</t>
  </si>
  <si>
    <t>Nel foglio Clienti, inserisci le informazioni del cliente come nome aziendale e indirizzo. Si noti che il numero della Società è una voce importante poiché fornisce un identificatore unico per ciascuna azienda utilizzato durante tutto il Billing Tracker. Tieni anche presente che devi aggiungere un'azienda solo una volta. Per le fatture successive alla stessa azienda, questo passaggio può essere saltato.</t>
  </si>
  <si>
    <t>Nota: Se assegni lo stesso numero a più di una Società o inserisci lo stesso Nome Aziendale più di una volta, le voci diventeranno rosse per avvisarti della duplicazione.</t>
  </si>
  <si>
    <t>Nel foglio principale Fatture, inserisci le informazioni principali della tua fattura come Fattura #, Data della Fattura e Descrizione del Progetto. Come la Società #, la Fattura # è una voce importante poiché fornisce un identificatore unico per ogni fattura ed è utilizzata in tutto il Fattura Tracker. Un'altra importante proposta è la Compagnia. Quando selezioni un'azienda dal menu a tendina, a patto che la tua fattura venga associata a quella società. Poi, quando selezioni una Fattura # nel foglio Fattura, le informazioni di quell'azienda, come nome e indirizzo aziendale, verranno automaticamente inserite nella Fattura.</t>
  </si>
  <si>
    <t>Nota: Se assegni lo stesso numero a più di una fattura, le registrazioni diventeranno rosse per avvisarti della duplicazione.</t>
  </si>
  <si>
    <t>Nel foglio dei dettagli della fattura, inserisci i dettagli della fattura, come la Descrizione dell'Articolo, l'Articolo #, la Quantità di Valore e il Prezzo Unitario. Il menu a tendina Fattura # fornisce un elenco delle fatture inserite nel foglio principale Fatture per facilitare l'inserimento dei dati. Similmente all'Azienda # nel passaggio precedente, la Fattura # associa quell'elemento dettagliato a una fattura specifica. Quando selezioni una Fattura # sul foglio Fattura dal menu a tendina Fattura #, appariranno gli elementi dettagliati della fattura correlati per quella fattura.</t>
  </si>
  <si>
    <t>Nota: Sei limitato a 25 articoli dettagliati per fattura. Se vengono aggiunti più di 25 elementi, tutte le voci corrispondenti diventeranno rosse per avvisarti di questa limitazione. Se hai più di 25 voci fatture dovrai creare una seconda fattura.</t>
  </si>
  <si>
    <t>Come posso aggiungere più clienti, fatture e dettagli delle fatture?</t>
  </si>
  <si>
    <t>I dati per Clienti, Fatture e Dettagli delle Fatture sono memorizzati in tabelle Excel. Quando aggiungi una nuova riga a una tabella, la riga aggiunta verrà formattata automaticamente e eventuali calcoli verranno copiati. Per aggiungere nuove righe di tabella fai una delle seguenti procedure:</t>
  </si>
  <si>
    <t>Se la tabella non ha una riga di Totale, inizia a digitare sotto la tabella e si espanderà automaticamente premendo i tasti Invio o Tab.</t>
  </si>
  <si>
    <t>Posiziona il puntatore della cella nell'ultima cella sopra la riga del Totale, come nella tabella Fatture nella cella Note per l'ultima fattura, e poi premi Tab.</t>
  </si>
  <si>
    <t>Nella scheda Home, nel gruppo Celle, seleziona Inserisci, poi seleziona Righe della Tabella Sopra o Righe della Tabella Sotto.</t>
  </si>
  <si>
    <t>Nell'angolo in basso a destra della tabella, posiziona il mouse sulla maniglia di dimensionamento del tavolo e trascina verso il basso per aumentare il numero di righe disponibili del tavolo.</t>
  </si>
  <si>
    <t>Come posso analizzare i dettagli della mia fattura?</t>
  </si>
  <si>
    <t>Come indicato nella sezione Informazioni sul Tracker delle Fatture, dopo aver inserito diverse fatture puoi visualizzare un elenco di tutte le fatture per un cliente specifico, un progetto, un intervallo di date specifico e molto altro. Questo tipo di analisi viene effettuato tramite un Filtro che ti permette di restringere rapidamente un elenco di dati. Per accedere a un Filtro nelle tabelle Clienti, Fatture o Dettagli della Fattura, seleziona una freccia a tendina accanto al nome di qualsiasi campo della tabella. Un pannello Filtro ti mostrerà una varietà di opzioni di filtraggio. Ecco alcuni esempi di filtraggio per aiutarti a iniziare:</t>
  </si>
  <si>
    <t>Per visualizzare l'importo totale che hai fatturato a un cliente specifico: Nella sezione Fatture - Foglio principale, a destra del campo # dell'Azienda, seleziona la freccia a tendina. Nel pannello Filtri, clicca su Seleziona Tutti per deselezionare tutte le aziende, seleziona l'azienda desiderata e poi seleziona OK.</t>
  </si>
  <si>
    <t>Per visualizzare tutte le fatture di un cliente specifico e di un progetto specifico: inizia filtrando per il cliente desiderato utilizzando i passaggi forniti nell'esempio precedente. Poi, a destra del Progetto #, seleziona la freccia a tendina. Nel pannello Filtro, seleziona il progetto o i progetti desiderati, e poi seleziona OK.</t>
  </si>
  <si>
    <t>Per visualizzare tutte le fatture del mese precedente: Nel foglio principale Fatture, a destra del campo Data della Fattura, seleziona la freccia a tendina, punta a Filtri Date e poi seleziona Mese Scorso.</t>
  </si>
  <si>
    <t>Per visualizzare tutti i clienti con lo stesso prefisso: Nella scheda Clienti, a destra del campo Telefono, seleziona la freccia a tendina. Nel pannello Filtro, clicca nella casella di testo Cerca, digita il prefisso e poi seleziona OK.</t>
  </si>
  <si>
    <t>Punte per filtri</t>
  </si>
  <si>
    <t>Se una tabella ha una riga totale, come Clienti e Fatture, i totali calcolati rifletteranno solo la tua lista filtrata.</t>
  </si>
  <si>
    <t>Usa più filtri su un singolo campo o su più campi per perfezionare i risultati.</t>
  </si>
  <si>
    <t>Per eliminare un singolo filtro, seleziona la freccia a tendina per una colonna precedentemente filtrata e poi seleziona Cancella Filtro da &lt;nome del campo&gt;.</t>
  </si>
  <si>
    <t>Per cancellare più filtri contemporaneamente, posiziona il puntatore della cella nella tabella, nella scheda Home, nel gruppo Modifica, seleziona Ordina e Filtra, e poi seleziona Cancella.</t>
  </si>
  <si>
    <t>Tip: In the Filter pane you can also type the customer name in the Search text box to quickly search the available list.
Consiglio: Nel pannello Filtro puoi anche digitare il nome del cliente nella casella di testo Ricerca per cercare rapidamente nella lista disponibile.</t>
  </si>
  <si>
    <t>Fattura di vendita Fattura</t>
  </si>
  <si>
    <t>Indirizzo di strada</t>
  </si>
  <si>
    <t>Città, Codice CAP Statale</t>
  </si>
  <si>
    <t>P: Numero di telefono</t>
  </si>
  <si>
    <t>F: Numero fax</t>
  </si>
  <si>
    <t>E-mail</t>
  </si>
  <si>
    <t>Sito web</t>
  </si>
  <si>
    <t>Bill Per:</t>
  </si>
  <si>
    <t>Indirizzo:</t>
  </si>
  <si>
    <t>Fattura per: Progetto 2</t>
  </si>
  <si>
    <t>Fattura #:</t>
  </si>
  <si>
    <t>Data della fattura:</t>
  </si>
  <si>
    <t>Sottototale della fattura</t>
  </si>
  <si>
    <t>Aliquota fiscale</t>
  </si>
  <si>
    <t>Imposta sulle vendite</t>
  </si>
  <si>
    <t>Altro</t>
  </si>
  <si>
    <t>Deposito ricevuto</t>
  </si>
  <si>
    <t>TOTALE</t>
  </si>
  <si>
    <t>Make all checks payable to Fattura di vendita Fattura.</t>
  </si>
  <si>
    <t>Totale previsto tra &lt;#&gt; giorni. Conti in ritardo soggetti a un addebito di servizio di &lt;#&gt;% al mese.</t>
  </si>
  <si>
    <t>Clienti</t>
  </si>
  <si>
    <t>Azienda #</t>
  </si>
  <si>
    <t xml:space="preserve"> Totale clienti: 2  </t>
  </si>
  <si>
    <t>Nome dell'azienda</t>
  </si>
  <si>
    <t>Giocattoli Tailspin</t>
  </si>
  <si>
    <t>Nome del Contatto</t>
  </si>
  <si>
    <t>Indirizzo</t>
  </si>
  <si>
    <t>Città</t>
  </si>
  <si>
    <t>Stato</t>
  </si>
  <si>
    <t>CAP</t>
  </si>
  <si>
    <t>Telefono</t>
  </si>
  <si>
    <t>Fatture</t>
  </si>
  <si>
    <t>Fattura #</t>
  </si>
  <si>
    <t>Totali</t>
  </si>
  <si>
    <t>Azienda</t>
  </si>
  <si>
    <t>1 - Giocattoli Tailspin</t>
  </si>
  <si>
    <t>Data di Fattura</t>
  </si>
  <si>
    <t>Descrizione del progetto</t>
  </si>
  <si>
    <t>Progetto 1</t>
  </si>
  <si>
    <t>Progetto 2</t>
  </si>
  <si>
    <t>Deposito</t>
  </si>
  <si>
    <t>Totale dettaglio</t>
  </si>
  <si>
    <t>Totale della fattura</t>
  </si>
  <si>
    <t>Note</t>
  </si>
  <si>
    <t>Dettagli della fattura</t>
  </si>
  <si>
    <t>Descrizione</t>
  </si>
  <si>
    <t>Fattura 3-456-1 Dati 1</t>
  </si>
  <si>
    <t>Fattura 3-456-1 Dati 2</t>
  </si>
  <si>
    <t>Fattura 3-456-1 Dati 3</t>
  </si>
  <si>
    <t>Fattura 3-456-1 Dati 4</t>
  </si>
  <si>
    <t>Fattura 3-456-1 Dati 5</t>
  </si>
  <si>
    <t>Fattura 3-456-1 Dati 6</t>
  </si>
  <si>
    <t>Fattura 3-456-1 Dati 7</t>
  </si>
  <si>
    <t>Fattura 3-456-1 Dati 8</t>
  </si>
  <si>
    <t>Fattura 3-456-1 Dati 9</t>
  </si>
  <si>
    <t>Fattura 3-456-1 Dati 10</t>
  </si>
  <si>
    <t>Fattura 3-456-1 Dati 11</t>
  </si>
  <si>
    <t>Fattura 3-456-1 Dati 12</t>
  </si>
  <si>
    <t>Fattura 3-456-1 Dati 13</t>
  </si>
  <si>
    <t>Fattura 3-456-1 Dati 14</t>
  </si>
  <si>
    <t>Fattura 3-456-1 Dati 15</t>
  </si>
  <si>
    <t>Fattura 3-456-1 Dati 16</t>
  </si>
  <si>
    <t>Fattura 3-456-1 Dati 17</t>
  </si>
  <si>
    <t>Fattura 3-456-1 Dati 18</t>
  </si>
  <si>
    <t>Fattura 3-456-1 Dati 19</t>
  </si>
  <si>
    <t>Fattura 3-456-1 Dati 20</t>
  </si>
  <si>
    <t>Fattura 3-456-1 Dati 21</t>
  </si>
  <si>
    <t>Fattura 3-456-1 Dati 22</t>
  </si>
  <si>
    <t>Fattura 3-456-1 Dati 23</t>
  </si>
  <si>
    <t>Fattura 3-456-1 Dati 24</t>
  </si>
  <si>
    <t>Fattura 3-456-1 Dati 25</t>
  </si>
  <si>
    <t>Voce #</t>
  </si>
  <si>
    <t>Quantità</t>
  </si>
  <si>
    <t>Prezzo unitario</t>
  </si>
  <si>
    <t>Sconto</t>
  </si>
  <si>
    <t>Totale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</si>
</sst>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3">
    <numFmt numFmtId="164" formatCode="_(* #,##0_);_(* \(#,##0\);_(* &quot;-&quot;_);_(@_)"/>
    <numFmt numFmtId="165" formatCode="_(&quot;$&quot;* #,##0.00_);_(&quot;$&quot;* \(#,##0.00\);_(&quot;$&quot;* &quot;-&quot;??_);_(@_)"/>
    <numFmt numFmtId="166" formatCode="_(* #,##0.00_);_(* \(#,##0.00\);_(* &quot;-&quot;??_);_(@_)"/>
    <numFmt numFmtId="167" formatCode="@\ \ "/>
    <numFmt numFmtId="168" formatCode="&quot;$&quot;#,##0.00"/>
    <numFmt numFmtId="169" formatCode="00000"/>
    <numFmt numFmtId="170" formatCode="_)@\ \ "/>
    <numFmt numFmtId="171" formatCode="_)#;_)#;_)#;_)@"/>
    <numFmt numFmtId="172" formatCode="0.00%_)"/>
    <numFmt numFmtId="173" formatCode="#_)"/>
    <numFmt numFmtId="174" formatCode="[&lt;=9999999]###\-####;\(###\)\ ###\-####"/>
    <numFmt numFmtId="175" formatCode="[$-410]d\ mmmm\ yyyy;@"/>
    <numFmt numFmtId="176" formatCode="#,##0.00\ [$€-410]"/>
  </numFmts>
  <fonts count="31" x14ac:knownFonts="1">
    <font>
      <sz val="11"/>
      <color theme="2" tint="-0.749961851863155"/>
      <name val="Calibri"/>
      <family val="2"/>
      <scheme val="minor"/>
    </font>
    <font>
      <b/>
      <sz val="10"/>
      <name val="Arial"/>
      <family val="2"/>
    </font>
    <font>
      <sz val="10"/>
      <name val="Calibri"/>
      <family val="2"/>
      <scheme val="minor"/>
    </font>
    <font>
      <sz val="11"/>
      <name val="Calibri"/>
      <family val="1"/>
      <scheme val="minor"/>
    </font>
    <font>
      <sz val="14"/>
      <color theme="4" tint="-0.24994659260841701"/>
      <name val="Calibri"/>
      <family val="2"/>
    </font>
    <font>
      <sz val="12"/>
      <color theme="4" tint="-0.499984740745262"/>
      <name val="Calibri"/>
      <family val="2"/>
      <scheme val="minor"/>
    </font>
    <font>
      <b/>
      <sz val="25"/>
      <color theme="0"/>
      <name val="Arial"/>
      <family val="2"/>
      <scheme val="major"/>
    </font>
    <font>
      <sz val="11"/>
      <color theme="2" tint="-0.89996032593768116"/>
      <name val="Calibri"/>
      <family val="2"/>
      <scheme val="minor"/>
    </font>
    <font>
      <b/>
      <sz val="11"/>
      <color theme="1"/>
      <name val="Calibri"/>
      <family val="2"/>
      <scheme val="minor"/>
    </font>
    <font>
      <sz val="11"/>
      <color theme="5" tint="-0.24994659260841701"/>
      <name val="Calibri"/>
      <family val="2"/>
      <scheme val="minor"/>
    </font>
    <font>
      <sz val="14"/>
      <color theme="4" tint="-0.24994659260841701"/>
      <name val="Arial"/>
      <family val="2"/>
      <scheme val="major"/>
    </font>
    <font>
      <sz val="12"/>
      <color theme="4" tint="-0.499984740745262"/>
      <name val="Arial"/>
      <family val="2"/>
      <scheme val="major"/>
    </font>
    <font>
      <sz val="10"/>
      <color theme="1" tint="4.9989318521683403E-2"/>
      <name val="Calibri"/>
      <family val="2"/>
      <scheme val="minor"/>
    </font>
    <font>
      <sz val="11"/>
      <color theme="4" tint="-0.24994659260841701"/>
      <name val="Calibri"/>
      <family val="2"/>
      <scheme val="minor"/>
    </font>
    <font>
      <sz val="11"/>
      <color theme="1" tint="0.14993743705557422"/>
      <name val="Calibri"/>
      <family val="2"/>
      <scheme val="minor"/>
    </font>
    <font>
      <sz val="11"/>
      <color theme="2" tint="-0.89989928891872917"/>
      <name val="Calibri"/>
      <family val="2"/>
      <scheme val="minor"/>
    </font>
    <font>
      <sz val="11"/>
      <color theme="4" tint="-0.24994659260841701"/>
      <name val="Arial"/>
      <family val="2"/>
      <scheme val="major"/>
    </font>
    <font>
      <sz val="11"/>
      <color theme="0"/>
      <name val="Calibri"/>
      <family val="2"/>
      <scheme val="minor"/>
    </font>
    <font>
      <sz val="11"/>
      <color theme="0"/>
      <name val="ADLaM Display"/>
    </font>
    <font>
      <sz val="11"/>
      <color theme="4" tint="-0.499984740745262"/>
      <name val="ADLaM Display"/>
    </font>
    <font>
      <sz val="11"/>
      <color theme="2" tint="-0.749992370372631"/>
      <name val="ADLaM Display"/>
    </font>
    <font>
      <sz val="9"/>
      <name val="ADLaM Display"/>
    </font>
    <font>
      <sz val="12"/>
      <color theme="4" tint="-0.499984740745262"/>
      <name val="ADLaM Display"/>
    </font>
    <font>
      <sz val="11"/>
      <color theme="2" tint="-0.749961851863155"/>
      <name val="ADLaM Display"/>
    </font>
    <font>
      <b/>
      <sz val="11"/>
      <color theme="1"/>
      <name val="ADLaM Display"/>
    </font>
    <font>
      <sz val="10"/>
      <color theme="2" tint="-0.749961851863155"/>
      <name val="ADLaM Display"/>
    </font>
    <font>
      <sz val="12"/>
      <color theme="0"/>
      <name val="Arial"/>
      <family val="2"/>
      <scheme val="major"/>
    </font>
    <font>
      <sz val="10"/>
      <color theme="2" tint="-0.249977111117893"/>
      <name val="ADLaM Display"/>
    </font>
    <font>
      <sz val="16"/>
      <color theme="0"/>
      <name val="ADLaM Display"/>
    </font>
    <font>
      <sz val="14"/>
      <color theme="0"/>
      <name val="ADLaM Display"/>
    </font>
    <font>
      <sz val="10"/>
      <color theme="0"/>
      <name val="ADLaM Display"/>
    </font>
  </fonts>
  <fills count="11">
    <fill>
      <patternFill patternType="none"/>
    </fill>
    <fill>
      <patternFill patternType="gray125"/>
    </fill>
    <fill>
      <patternFill patternType="solid">
        <fgColor theme="0"/>
        <bgColor indexed="64"/>
      </patternFill>
    </fill>
    <fill>
      <patternFill patternType="solid">
        <fgColor theme="4" tint="0.39997558519241921"/>
        <bgColor indexed="64"/>
      </patternFill>
    </fill>
    <fill>
      <patternFill patternType="solid">
        <fgColor theme="4" tint="0.39997558519241921"/>
        <bgColor indexed="65"/>
      </patternFill>
    </fill>
    <fill>
      <patternFill patternType="solid">
        <fgColor theme="4" tint="-0.24994659260841701"/>
        <bgColor indexed="64"/>
      </patternFill>
    </fill>
    <fill>
      <patternFill patternType="solid">
        <fgColor theme="4" tint="0.79998168889431442"/>
        <bgColor indexed="65"/>
      </patternFill>
    </fill>
    <fill>
      <patternFill patternType="solid">
        <fgColor theme="6"/>
        <bgColor indexed="64"/>
      </patternFill>
    </fill>
    <fill>
      <patternFill patternType="solid">
        <fgColor rgb="FF0D3139"/>
        <bgColor indexed="64"/>
      </patternFill>
    </fill>
    <fill>
      <patternFill patternType="solid">
        <fgColor theme="2"/>
        <bgColor indexed="64"/>
      </patternFill>
    </fill>
    <fill>
      <patternFill patternType="solid">
        <fgColor rgb="FFD2EEF4"/>
        <bgColor indexed="64"/>
      </patternFill>
    </fill>
  </fills>
  <borders count="7">
    <border>
      <left/>
      <right/>
      <top/>
      <bottom/>
      <diagonal/>
    </border>
    <border>
      <left style="thin">
        <color theme="4"/>
      </left>
      <right style="thin">
        <color theme="4"/>
      </right>
      <top style="thin">
        <color theme="4"/>
      </top>
      <bottom style="thin">
        <color theme="4"/>
      </bottom>
      <diagonal/>
    </border>
    <border>
      <left/>
      <right/>
      <top/>
      <bottom style="thin">
        <color theme="4"/>
      </bottom>
      <diagonal/>
    </border>
    <border>
      <left style="thin">
        <color theme="2" tint="-0.499984740745262"/>
      </left>
      <right style="thin">
        <color theme="4"/>
      </right>
      <top style="thin">
        <color theme="4"/>
      </top>
      <bottom style="thin">
        <color theme="4"/>
      </bottom>
      <diagonal/>
    </border>
    <border>
      <left/>
      <right/>
      <top style="thick">
        <color theme="2"/>
      </top>
      <bottom/>
      <diagonal/>
    </border>
    <border>
      <left style="thin">
        <color theme="4"/>
      </left>
      <right style="thin">
        <color theme="4"/>
      </right>
      <top style="double">
        <color theme="4"/>
      </top>
      <bottom style="thin">
        <color theme="4"/>
      </bottom>
      <diagonal/>
    </border>
    <border>
      <left/>
      <right/>
      <top/>
      <bottom style="thick">
        <color theme="4" tint="0.59996337778862885"/>
      </bottom>
      <diagonal/>
    </border>
  </borders>
  <cellStyleXfs count="13">
    <xf numFmtId="0" fontId="0" fillId="0" borderId="0" applyNumberFormat="0" applyFill="0" applyBorder="0">
      <alignment vertical="top" wrapText="1"/>
    </xf>
    <xf numFmtId="0" fontId="14" fillId="0" borderId="0" applyNumberFormat="0" applyFill="0" applyBorder="0" applyAlignment="0" applyProtection="0"/>
    <xf numFmtId="0" fontId="11" fillId="0" borderId="0" applyNumberFormat="0" applyFill="0" applyBorder="0" applyProtection="0">
      <alignment vertical="center"/>
    </xf>
    <xf numFmtId="0" fontId="4" fillId="0" borderId="0" applyNumberFormat="0" applyFill="0" applyBorder="0" applyAlignment="0" applyProtection="0"/>
    <xf numFmtId="9" fontId="2" fillId="0" borderId="0" applyFont="0" applyFill="0" applyBorder="0" applyAlignment="0" applyProtection="0"/>
    <xf numFmtId="0" fontId="13" fillId="0" borderId="0" applyNumberFormat="0" applyFill="0" applyBorder="0" applyAlignment="0" applyProtection="0">
      <alignment vertical="top" wrapText="1"/>
    </xf>
    <xf numFmtId="0" fontId="6" fillId="5" borderId="6" applyNumberFormat="0" applyAlignment="0" applyProtection="0"/>
    <xf numFmtId="0" fontId="7" fillId="4" borderId="0" applyNumberFormat="0" applyBorder="0" applyAlignment="0" applyProtection="0"/>
    <xf numFmtId="0" fontId="10" fillId="0" borderId="0" applyFill="0" applyBorder="0" applyProtection="0">
      <alignment horizontal="left" vertical="center"/>
    </xf>
    <xf numFmtId="0" fontId="9" fillId="0" borderId="0" applyNumberFormat="0" applyFill="0" applyBorder="0" applyAlignment="0" applyProtection="0"/>
    <xf numFmtId="0" fontId="15" fillId="0" borderId="0" applyNumberFormat="0" applyFill="0" applyBorder="0" applyAlignment="0" applyProtection="0"/>
    <xf numFmtId="0" fontId="8" fillId="0" borderId="5" applyNumberFormat="0" applyAlignment="0" applyProtection="0"/>
    <xf numFmtId="0" fontId="16" fillId="0" borderId="0" applyFill="0" applyBorder="0" applyProtection="0">
      <alignment horizontal="left" vertical="center"/>
    </xf>
  </cellStyleXfs>
  <cellXfs count="100">
    <xf numFmtId="0" fontId="0" fillId="0" borderId="0" xfId="0">
      <alignment vertical="top" wrapText="1"/>
    </xf>
    <xf numFmtId="168" fontId="0" fillId="0" borderId="0" xfId="0" applyNumberFormat="1">
      <alignment vertical="top" wrapText="1"/>
    </xf>
    <xf numFmtId="0" fontId="2" fillId="0" borderId="0" xfId="0" applyFont="1">
      <alignment vertical="top" wrapText="1"/>
    </xf>
    <xf numFmtId="0" fontId="2" fillId="0" borderId="0" xfId="0" applyFont="1" applyAlignment="1">
      <alignment vertical="center"/>
    </xf>
    <xf numFmtId="170" fontId="0" fillId="0" borderId="0" xfId="0" applyNumberFormat="1" applyFill="1" applyBorder="1">
      <alignment vertical="top" wrapText="1"/>
    </xf>
    <xf numFmtId="0" fontId="0" fillId="0" borderId="0" xfId="0" applyNumberFormat="1" applyFill="1" applyBorder="1" applyAlignment="1">
      <alignment horizontal="left" vertical="center"/>
    </xf>
    <xf numFmtId="0" fontId="2" fillId="0" borderId="0" xfId="0" applyFont="1" applyBorder="1" applyAlignment="1">
      <alignment horizontal="left" vertical="center"/>
    </xf>
    <xf numFmtId="0" fontId="2" fillId="0" borderId="0" xfId="0" applyFont="1" applyAlignment="1">
      <alignment horizontal="left" indent="7"/>
    </xf>
    <xf numFmtId="0" fontId="2" fillId="0" borderId="0" xfId="0" applyFont="1" applyAlignment="1">
      <alignment wrapText="1"/>
    </xf>
    <xf numFmtId="0" fontId="5" fillId="0" borderId="2" xfId="0" applyFont="1" applyBorder="1" applyAlignment="1">
      <alignment horizontal="left" vertical="center"/>
    </xf>
    <xf numFmtId="0" fontId="3" fillId="0" borderId="0" xfId="0" applyNumberFormat="1" applyFont="1" applyAlignment="1">
      <alignment vertical="center"/>
    </xf>
    <xf numFmtId="0" fontId="0" fillId="0" borderId="0" xfId="0" applyNumberFormat="1" applyFill="1" applyBorder="1" applyAlignment="1">
      <alignment vertical="center"/>
    </xf>
    <xf numFmtId="0" fontId="0" fillId="0" borderId="0" xfId="0" applyNumberFormat="1">
      <alignment vertical="top" wrapText="1"/>
    </xf>
    <xf numFmtId="49" fontId="0" fillId="0" borderId="0" xfId="0" applyNumberFormat="1" applyAlignment="1">
      <alignment vertical="top"/>
    </xf>
    <xf numFmtId="0" fontId="0" fillId="0" borderId="0" xfId="0" applyAlignment="1">
      <alignment vertical="top"/>
    </xf>
    <xf numFmtId="169" fontId="0" fillId="0" borderId="0" xfId="0" applyNumberFormat="1" applyAlignment="1">
      <alignment vertical="top"/>
    </xf>
    <xf numFmtId="0" fontId="0" fillId="0" borderId="0" xfId="0" applyNumberFormat="1" applyAlignment="1">
      <alignment vertical="top"/>
    </xf>
    <xf numFmtId="0" fontId="16" fillId="0" borderId="0" xfId="12" applyFill="1" applyBorder="1" applyProtection="1">
      <alignment horizontal="left" vertical="center"/>
    </xf>
    <xf numFmtId="0" fontId="0" fillId="0" borderId="0" xfId="0" applyNumberFormat="1" applyFill="1" applyBorder="1" applyAlignment="1">
      <alignment horizontal="left" vertical="center" wrapText="1"/>
    </xf>
    <xf numFmtId="0" fontId="0" fillId="0" borderId="0" xfId="0" applyNumberFormat="1" applyFill="1" applyBorder="1" applyAlignment="1">
      <alignment vertical="center" wrapText="1"/>
    </xf>
    <xf numFmtId="10" fontId="0" fillId="0" borderId="0" xfId="4" applyNumberFormat="1" applyFont="1" applyFill="1" applyBorder="1" applyAlignment="1" applyProtection="1">
      <alignment vertical="center"/>
    </xf>
    <xf numFmtId="171" fontId="0" fillId="0" borderId="0" xfId="0" applyNumberFormat="1" applyFill="1" applyBorder="1" applyAlignment="1">
      <alignment horizontal="left" vertical="center" wrapText="1"/>
    </xf>
    <xf numFmtId="174" fontId="0" fillId="0" borderId="0" xfId="0" applyNumberFormat="1" applyFill="1" applyBorder="1" applyAlignment="1">
      <alignment vertical="center"/>
    </xf>
    <xf numFmtId="49" fontId="0" fillId="0" borderId="0" xfId="0" applyNumberFormat="1" applyFill="1" applyBorder="1" applyAlignment="1">
      <alignment vertical="center" wrapText="1"/>
    </xf>
    <xf numFmtId="164" fontId="0" fillId="0" borderId="0" xfId="0" applyNumberFormat="1" applyFill="1" applyBorder="1" applyAlignment="1">
      <alignment vertical="center" wrapText="1"/>
    </xf>
    <xf numFmtId="0" fontId="16" fillId="0" borderId="0" xfId="12" applyFill="1" applyBorder="1">
      <alignment horizontal="left" vertical="center"/>
    </xf>
    <xf numFmtId="49" fontId="0" fillId="0" borderId="0" xfId="0" applyNumberFormat="1" applyFill="1" applyBorder="1" applyAlignment="1">
      <alignment vertical="center"/>
    </xf>
    <xf numFmtId="0" fontId="2" fillId="0" borderId="0" xfId="0" applyFont="1" applyAlignment="1"/>
    <xf numFmtId="0" fontId="2" fillId="0" borderId="0" xfId="0" applyFont="1" applyAlignment="1">
      <alignment vertical="top"/>
    </xf>
    <xf numFmtId="0" fontId="12" fillId="0" borderId="0" xfId="0" applyFont="1" applyFill="1" applyBorder="1">
      <alignment vertical="top" wrapText="1"/>
    </xf>
    <xf numFmtId="0" fontId="12" fillId="0" borderId="0" xfId="0" applyNumberFormat="1" applyFont="1" applyFill="1" applyBorder="1">
      <alignment vertical="top" wrapText="1"/>
    </xf>
    <xf numFmtId="0" fontId="12" fillId="0" borderId="0" xfId="0" applyNumberFormat="1" applyFont="1" applyFill="1" applyBorder="1" applyAlignment="1">
      <alignment vertical="top"/>
    </xf>
    <xf numFmtId="0" fontId="12" fillId="0" borderId="0" xfId="0" applyFont="1" applyFill="1" applyBorder="1" applyAlignment="1">
      <alignment vertical="top"/>
    </xf>
    <xf numFmtId="0" fontId="12" fillId="0" borderId="0" xfId="0" applyFont="1" applyFill="1" applyBorder="1" applyAlignment="1">
      <alignment horizontal="left"/>
    </xf>
    <xf numFmtId="170" fontId="0" fillId="0" borderId="0" xfId="0" applyNumberFormat="1" applyFill="1" applyBorder="1" applyAlignment="1">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left" vertical="center"/>
    </xf>
    <xf numFmtId="0" fontId="0" fillId="0" borderId="0" xfId="0" applyFill="1" applyBorder="1">
      <alignment vertical="top" wrapText="1"/>
    </xf>
    <xf numFmtId="0" fontId="6" fillId="7" borderId="6" xfId="6" applyFill="1" applyAlignment="1" applyProtection="1">
      <alignment vertical="top" wrapText="1"/>
    </xf>
    <xf numFmtId="0" fontId="6" fillId="2" borderId="6" xfId="6" applyFill="1" applyAlignment="1" applyProtection="1">
      <alignment vertical="top"/>
    </xf>
    <xf numFmtId="0" fontId="7" fillId="2" borderId="0" xfId="7" applyFill="1" applyAlignment="1" applyProtection="1">
      <alignment vertical="top"/>
    </xf>
    <xf numFmtId="0" fontId="17" fillId="8" borderId="0" xfId="7" applyFont="1" applyFill="1" applyAlignment="1" applyProtection="1">
      <alignment vertical="top" wrapText="1"/>
    </xf>
    <xf numFmtId="0" fontId="19" fillId="0" borderId="0" xfId="0" applyFont="1" applyAlignment="1">
      <alignment horizontal="left"/>
    </xf>
    <xf numFmtId="0" fontId="20" fillId="0" borderId="0" xfId="0" applyFont="1" applyAlignment="1">
      <alignment wrapText="1"/>
    </xf>
    <xf numFmtId="0" fontId="20" fillId="0" borderId="0" xfId="0" applyNumberFormat="1" applyFont="1" applyAlignment="1" applyProtection="1">
      <alignment wrapText="1"/>
      <protection locked="0"/>
    </xf>
    <xf numFmtId="0" fontId="19" fillId="0" borderId="0" xfId="0" applyFont="1" applyAlignment="1">
      <alignment wrapText="1"/>
    </xf>
    <xf numFmtId="0" fontId="21" fillId="0" borderId="0" xfId="0" applyFont="1" applyAlignment="1">
      <alignment wrapText="1"/>
    </xf>
    <xf numFmtId="0" fontId="22" fillId="0" borderId="2" xfId="2" applyFont="1" applyBorder="1" applyAlignment="1" applyProtection="1">
      <alignment horizontal="left" vertical="center"/>
    </xf>
    <xf numFmtId="171" fontId="25" fillId="2" borderId="0" xfId="0" applyNumberFormat="1" applyFont="1" applyFill="1" applyBorder="1" applyAlignment="1">
      <alignment horizontal="left" vertical="center"/>
    </xf>
    <xf numFmtId="170" fontId="25" fillId="2" borderId="0" xfId="0" applyNumberFormat="1" applyFont="1" applyFill="1" applyBorder="1" applyAlignment="1">
      <alignment horizontal="left" vertical="center"/>
    </xf>
    <xf numFmtId="173" fontId="25" fillId="2" borderId="0" xfId="0" applyNumberFormat="1" applyFont="1" applyFill="1" applyBorder="1" applyAlignment="1">
      <alignment horizontal="right" vertical="center"/>
    </xf>
    <xf numFmtId="165" fontId="25" fillId="2" borderId="0" xfId="0" applyNumberFormat="1" applyFont="1" applyFill="1" applyBorder="1" applyAlignment="1">
      <alignment horizontal="center" vertical="center"/>
    </xf>
    <xf numFmtId="166" fontId="25" fillId="2" borderId="0" xfId="0" applyNumberFormat="1" applyFont="1" applyFill="1" applyBorder="1" applyAlignment="1">
      <alignment horizontal="center" vertical="center"/>
    </xf>
    <xf numFmtId="166" fontId="25" fillId="0" borderId="0" xfId="0" applyNumberFormat="1" applyFont="1" applyFill="1" applyBorder="1" applyAlignment="1">
      <alignment horizontal="right" vertical="center"/>
    </xf>
    <xf numFmtId="167" fontId="23" fillId="0" borderId="1" xfId="0" applyNumberFormat="1" applyFont="1" applyFill="1" applyBorder="1" applyAlignment="1">
      <alignment horizontal="right" vertical="top" wrapText="1"/>
    </xf>
    <xf numFmtId="172" fontId="23" fillId="0" borderId="1" xfId="0" applyNumberFormat="1" applyFont="1" applyFill="1" applyBorder="1">
      <alignment vertical="top" wrapText="1"/>
    </xf>
    <xf numFmtId="166" fontId="23" fillId="0" borderId="1" xfId="0" applyNumberFormat="1" applyFont="1" applyFill="1" applyBorder="1">
      <alignment vertical="top" wrapText="1"/>
    </xf>
    <xf numFmtId="167" fontId="23" fillId="0" borderId="3" xfId="0" applyNumberFormat="1" applyFont="1" applyFill="1" applyBorder="1" applyAlignment="1">
      <alignment horizontal="right" vertical="top" wrapText="1"/>
    </xf>
    <xf numFmtId="167" fontId="24" fillId="3" borderId="5" xfId="11" applyNumberFormat="1" applyFont="1" applyFill="1" applyAlignment="1" applyProtection="1">
      <alignment horizontal="right" vertical="center"/>
    </xf>
    <xf numFmtId="0" fontId="10" fillId="7" borderId="0" xfId="8" applyFill="1" applyBorder="1" applyProtection="1">
      <alignment horizontal="left" vertical="center"/>
    </xf>
    <xf numFmtId="0" fontId="15" fillId="2" borderId="0" xfId="10" applyFill="1" applyAlignment="1">
      <alignment vertical="top" wrapText="1"/>
    </xf>
    <xf numFmtId="0" fontId="15" fillId="9" borderId="0" xfId="10" applyFill="1" applyAlignment="1" applyProtection="1">
      <alignment vertical="center"/>
    </xf>
    <xf numFmtId="0" fontId="15" fillId="2" borderId="0" xfId="10" applyFill="1" applyAlignment="1" applyProtection="1">
      <alignment vertical="center"/>
    </xf>
    <xf numFmtId="0" fontId="15" fillId="10" borderId="0" xfId="10" applyFill="1" applyAlignment="1">
      <alignment vertical="top" wrapText="1"/>
    </xf>
    <xf numFmtId="0" fontId="2" fillId="10" borderId="0" xfId="0" applyFont="1" applyFill="1" applyAlignment="1">
      <alignment vertical="center"/>
    </xf>
    <xf numFmtId="0" fontId="26" fillId="7" borderId="0" xfId="2" applyFont="1" applyFill="1" applyProtection="1">
      <alignment vertical="center"/>
    </xf>
    <xf numFmtId="0" fontId="17" fillId="7" borderId="0" xfId="0" applyNumberFormat="1" applyFont="1" applyFill="1">
      <alignment vertical="top" wrapText="1"/>
    </xf>
    <xf numFmtId="0" fontId="17" fillId="7" borderId="0" xfId="0" applyNumberFormat="1" applyFont="1" applyFill="1" applyAlignment="1">
      <alignment vertical="top"/>
    </xf>
    <xf numFmtId="49" fontId="17" fillId="7" borderId="0" xfId="0" applyNumberFormat="1" applyFont="1" applyFill="1" applyAlignment="1">
      <alignment vertical="top"/>
    </xf>
    <xf numFmtId="0" fontId="17" fillId="7" borderId="0" xfId="0" applyFont="1" applyFill="1" applyAlignment="1">
      <alignment vertical="top"/>
    </xf>
    <xf numFmtId="169" fontId="17" fillId="7" borderId="0" xfId="0" applyNumberFormat="1" applyFont="1" applyFill="1" applyAlignment="1">
      <alignment vertical="top"/>
    </xf>
    <xf numFmtId="0" fontId="17" fillId="7" borderId="0" xfId="0" applyFont="1" applyFill="1">
      <alignment vertical="top" wrapText="1"/>
    </xf>
    <xf numFmtId="168" fontId="17" fillId="7" borderId="0" xfId="0" applyNumberFormat="1" applyFont="1" applyFill="1">
      <alignment vertical="top" wrapText="1"/>
    </xf>
    <xf numFmtId="0" fontId="6" fillId="7" borderId="6" xfId="6" applyFill="1" applyAlignment="1" applyProtection="1">
      <alignment horizontal="left" vertical="center" indent="2"/>
    </xf>
    <xf numFmtId="0" fontId="6" fillId="7" borderId="6" xfId="6" applyFill="1" applyAlignment="1" applyProtection="1">
      <alignment vertical="center"/>
    </xf>
    <xf numFmtId="0" fontId="23" fillId="0" borderId="0" xfId="0" applyFont="1">
      <alignment vertical="top" wrapText="1"/>
    </xf>
    <xf numFmtId="0" fontId="23" fillId="0" borderId="0" xfId="0" quotePrefix="1" applyFont="1">
      <alignment vertical="top" wrapText="1"/>
    </xf>
    <xf numFmtId="0" fontId="27" fillId="0" borderId="0" xfId="0" applyFont="1" applyAlignment="1">
      <alignment horizontal="right" vertical="top"/>
    </xf>
    <xf numFmtId="0" fontId="29" fillId="7" borderId="0" xfId="3" applyFont="1" applyFill="1" applyAlignment="1">
      <alignment vertical="top"/>
    </xf>
    <xf numFmtId="0" fontId="30" fillId="7" borderId="0" xfId="0" applyFont="1" applyFill="1">
      <alignment vertical="top" wrapText="1"/>
    </xf>
    <xf numFmtId="0" fontId="30" fillId="7" borderId="0" xfId="0" applyFont="1" applyFill="1" applyAlignment="1">
      <alignment vertical="top"/>
    </xf>
    <xf numFmtId="175" fontId="20" fillId="0" borderId="0" xfId="0" applyNumberFormat="1" applyFont="1" applyAlignment="1">
      <alignment horizontal="left" wrapText="1"/>
    </xf>
    <xf numFmtId="176" fontId="25" fillId="0" borderId="0" xfId="0" applyNumberFormat="1" applyFont="1" applyFill="1" applyBorder="1" applyAlignment="1">
      <alignment horizontal="right" vertical="center"/>
    </xf>
    <xf numFmtId="176" fontId="23" fillId="0" borderId="1" xfId="0" applyNumberFormat="1" applyFont="1" applyFill="1" applyBorder="1">
      <alignment vertical="top" wrapText="1"/>
    </xf>
    <xf numFmtId="176" fontId="24" fillId="3" borderId="5" xfId="11" applyNumberFormat="1" applyFont="1" applyFill="1" applyAlignment="1" applyProtection="1">
      <alignment horizontal="right" vertical="center"/>
    </xf>
    <xf numFmtId="175" fontId="0" fillId="0" borderId="0" xfId="0" applyNumberFormat="1" applyFill="1" applyBorder="1" applyAlignment="1">
      <alignment horizontal="center" vertical="center"/>
    </xf>
    <xf numFmtId="176" fontId="0" fillId="0" borderId="0" xfId="0" applyNumberFormat="1" applyFill="1" applyBorder="1" applyAlignment="1">
      <alignment vertical="center" wrapText="1"/>
    </xf>
    <xf numFmtId="0" fontId="23" fillId="0" borderId="0" xfId="0" applyFont="1">
      <alignment vertical="top" wrapText="1"/>
    </xf>
    <xf numFmtId="0" fontId="28" fillId="7" borderId="0" xfId="2" applyFont="1" applyFill="1">
      <alignment vertical="center"/>
    </xf>
    <xf numFmtId="0" fontId="23" fillId="0" borderId="0" xfId="0" quotePrefix="1" applyFont="1">
      <alignment vertical="top" wrapText="1"/>
    </xf>
    <xf numFmtId="0" fontId="15" fillId="6" borderId="0" xfId="10" applyFill="1" applyAlignment="1">
      <alignment horizontal="center" vertical="top" wrapText="1"/>
    </xf>
    <xf numFmtId="0" fontId="6" fillId="7" borderId="6" xfId="6" applyFill="1" applyAlignment="1" applyProtection="1">
      <alignment horizontal="center" vertical="center"/>
    </xf>
    <xf numFmtId="0" fontId="19" fillId="0" borderId="0" xfId="0" applyFont="1" applyAlignment="1">
      <alignment horizontal="left"/>
    </xf>
    <xf numFmtId="0" fontId="18" fillId="8" borderId="4" xfId="7" applyFont="1" applyFill="1" applyBorder="1" applyAlignment="1">
      <alignment horizontal="left" wrapText="1"/>
    </xf>
    <xf numFmtId="0" fontId="18" fillId="8" borderId="0" xfId="7" applyFont="1" applyFill="1" applyAlignment="1">
      <alignment horizontal="left" vertical="top" wrapText="1"/>
    </xf>
    <xf numFmtId="0" fontId="18" fillId="8" borderId="4" xfId="7" applyFont="1" applyFill="1" applyBorder="1" applyAlignment="1">
      <alignment wrapText="1"/>
    </xf>
    <xf numFmtId="0" fontId="18" fillId="8" borderId="0" xfId="7" applyFont="1" applyFill="1" applyAlignment="1">
      <alignment vertical="top" wrapText="1"/>
    </xf>
    <xf numFmtId="0" fontId="18" fillId="8" borderId="4" xfId="7" applyFont="1" applyFill="1" applyBorder="1" applyAlignment="1">
      <alignment horizontal="left" wrapText="1" indent="2"/>
    </xf>
    <xf numFmtId="0" fontId="18" fillId="8" borderId="0" xfId="7" applyFont="1" applyFill="1" applyAlignment="1">
      <alignment horizontal="left" vertical="top" wrapText="1" indent="2"/>
    </xf>
  </cellXfs>
  <cellStyles count="13">
    <cellStyle name="60% - Énfasis1" xfId="7" builtinId="32" customBuiltin="1"/>
    <cellStyle name="Encabezado 1" xfId="2" builtinId="16" customBuiltin="1"/>
    <cellStyle name="Encabezado 4" xfId="12" builtinId="19" customBuiltin="1"/>
    <cellStyle name="Hipervínculo" xfId="1" builtinId="8" customBuiltin="1"/>
    <cellStyle name="Hipervínculo visitado" xfId="5" builtinId="9" customBuiltin="1"/>
    <cellStyle name="Normal" xfId="0" builtinId="0" customBuiltin="1"/>
    <cellStyle name="Porcentaje" xfId="4" builtinId="5"/>
    <cellStyle name="Texto de advertencia" xfId="9" builtinId="11" customBuiltin="1"/>
    <cellStyle name="Texto explicativo" xfId="10" builtinId="53" customBuiltin="1"/>
    <cellStyle name="Título" xfId="6" builtinId="15" customBuiltin="1"/>
    <cellStyle name="Título 2" xfId="3" builtinId="17" customBuiltin="1"/>
    <cellStyle name="Título 3" xfId="8" builtinId="18" customBuiltin="1"/>
    <cellStyle name="Total" xfId="11" builtinId="25" customBuiltin="1"/>
  </cellStyles>
  <dxfs count="75">
    <dxf>
      <font>
        <color rgb="FFFF0000"/>
      </font>
    </dxf>
    <dxf>
      <font>
        <color rgb="FFFF0000"/>
      </font>
    </dxf>
    <dxf>
      <font>
        <color rgb="FFFF0000"/>
      </font>
    </dxf>
    <dxf>
      <font>
        <color rgb="FFFF0000"/>
      </font>
    </dxf>
    <dxf>
      <fill>
        <patternFill>
          <bgColor theme="4" tint="0.39994506668294322"/>
        </patternFill>
      </fill>
    </dxf>
    <dxf>
      <fill>
        <patternFill>
          <bgColor theme="4" tint="0.59996337778862885"/>
        </patternFill>
      </fill>
    </dxf>
    <dxf>
      <fill>
        <patternFill>
          <bgColor theme="4" tint="0.59996337778862885"/>
        </patternFill>
      </fill>
    </dxf>
    <dxf>
      <fill>
        <patternFill>
          <bgColor theme="4" tint="0.39994506668294322"/>
        </patternFill>
      </fill>
    </dxf>
    <dxf>
      <fill>
        <patternFill>
          <bgColor theme="4" tint="0.79998168889431442"/>
        </patternFill>
      </fill>
    </dxf>
    <dxf>
      <numFmt numFmtId="176" formatCode="#,##0.00\ [$€-410]"/>
      <alignment horizontal="general" vertical="center" textRotation="0" indent="0" justifyLastLine="0" shrinkToFit="0" readingOrder="0"/>
    </dxf>
    <dxf>
      <numFmt numFmtId="176" formatCode="#,##0.00\ [$€-410]"/>
      <alignment horizontal="general" vertical="center" textRotation="0" indent="0" justifyLastLine="0" shrinkToFit="0" readingOrder="0"/>
    </dxf>
    <dxf>
      <numFmt numFmtId="176" formatCode="#,##0.00\ [$€-410]"/>
      <alignment horizontal="general" vertical="center" textRotation="0" indent="0" justifyLastLine="0" shrinkToFit="0" readingOrder="0"/>
    </dxf>
    <dxf>
      <numFmt numFmtId="164" formatCode="_(* #,##0_);_(* \(#,##0\);_(* &quot;-&quot;_);_(@_)"/>
      <alignment horizontal="general"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fill>
        <patternFill patternType="none">
          <fgColor indexed="64"/>
          <bgColor indexed="65"/>
        </patternFill>
      </fill>
      <border diagonalUp="0" diagonalDown="0" outline="0">
        <left/>
        <right/>
        <top/>
        <bottom/>
      </border>
    </dxf>
    <dxf>
      <alignment horizontal="general" vertical="center" textRotation="0" indent="0" justifyLastLine="0" shrinkToFit="0" readingOrder="0"/>
    </dxf>
    <dxf>
      <numFmt numFmtId="177" formatCode="&quot;$&quot;#,##0.00_);\(&quot;$&quot;#,##0.00\)"/>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numFmt numFmtId="176" formatCode="#,##0.00\ [$€-410]"/>
      <alignment horizontal="general" vertical="center" textRotation="0" indent="0" justifyLastLine="0" shrinkToFit="0" readingOrder="0"/>
    </dxf>
    <dxf>
      <numFmt numFmtId="177" formatCode="&quot;$&quot;#,##0.00_);\(&quot;$&quot;#,##0.00\)"/>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numFmt numFmtId="176" formatCode="#,##0.00\ [$€-410]"/>
      <alignment horizontal="general" vertical="center" textRotation="0" indent="0" justifyLastLine="0" shrinkToFit="0" readingOrder="0"/>
    </dxf>
    <dxf>
      <numFmt numFmtId="177" formatCode="&quot;$&quot;#,##0.00_);\(&quot;$&quot;#,##0.00\)"/>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numFmt numFmtId="176" formatCode="#,##0.00\ [$€-410]"/>
      <alignment horizontal="general" vertical="center" textRotation="0" indent="0" justifyLastLine="0" shrinkToFit="0" readingOrder="0"/>
    </dxf>
    <dxf>
      <numFmt numFmtId="177" formatCode="&quot;$&quot;#,##0.00_);\(&quot;$&quot;#,##0.00\)"/>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numFmt numFmtId="176" formatCode="#,##0.00\ [$€-410]"/>
      <alignment horizontal="general" vertical="center" textRotation="0" indent="0" justifyLastLine="0" shrinkToFit="0" readingOrder="0"/>
    </dxf>
    <dxf>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numFmt numFmtId="14" formatCode="0.00%"/>
      <alignment horizontal="general" vertical="center" textRotation="0" indent="0" justifyLastLine="0" shrinkToFit="0" readingOrder="0"/>
    </dxf>
    <dxf>
      <fill>
        <patternFill patternType="none">
          <fgColor indexed="64"/>
          <bgColor indexed="65"/>
        </patternFill>
      </fill>
      <alignment horizontal="left" vertical="center" textRotation="0" wrapText="0" indent="0" justifyLastLine="0" shrinkToFit="0" readingOrder="0"/>
      <border diagonalUp="0" diagonalDown="0" outline="0">
        <left/>
        <right/>
        <top/>
        <bottom/>
      </border>
    </dxf>
    <dxf>
      <alignment vertical="center" textRotation="0" indent="0" justifyLastLine="0" shrinkToFit="0" readingOrder="0"/>
    </dxf>
    <dxf>
      <fill>
        <patternFill patternType="none">
          <fgColor indexed="64"/>
          <bgColor indexed="65"/>
        </patternFill>
      </fill>
      <alignment horizontal="center" vertical="center" textRotation="0" wrapText="0" indent="0" justifyLastLine="0" shrinkToFit="0" readingOrder="0"/>
      <border diagonalUp="0" diagonalDown="0" outline="0">
        <left/>
        <right/>
        <top/>
        <bottom/>
      </border>
    </dxf>
    <dxf>
      <numFmt numFmtId="175" formatCode="[$-410]d\ mmmm\ yyyy;@"/>
      <alignment horizontal="center" vertical="center" textRotation="0" indent="0" justifyLastLine="0" shrinkToFit="0" readingOrder="0"/>
    </dxf>
    <dxf>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alignment vertical="center" textRotation="0" indent="0" justifyLastLine="0" shrinkToFit="0" readingOrder="0"/>
    </dxf>
    <dxf>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numFmt numFmtId="30" formatCode="@"/>
      <alignment horizontal="general" vertical="center" textRotation="0" indent="0" justifyLastLine="0" shrinkToFit="0" readingOrder="0"/>
    </dxf>
    <dxf>
      <font>
        <strike val="0"/>
        <outline val="0"/>
        <shadow val="0"/>
        <u val="none"/>
        <vertAlign val="baseline"/>
        <sz val="11"/>
        <color theme="1" tint="4.9989318521683403E-2"/>
        <name val="Calibri"/>
        <scheme val="minor"/>
      </font>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alignment horizontal="left" vertical="bottom" textRotation="0" wrapText="0" indent="0" justifyLastLine="0" shrinkToFit="0" readingOrder="0"/>
      <border diagonalUp="0" diagonalDown="0" outline="0">
        <left/>
        <right/>
        <top/>
        <bottom/>
      </border>
    </dxf>
    <dxf>
      <alignment vertical="center" textRotation="0" indent="0" justifyLastLine="0" shrinkToFit="0" readingOrder="0"/>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numFmt numFmtId="30" formatCode="@"/>
      <alignment vertical="center" textRotation="0" indent="0" justifyLastLine="0" shrinkToFit="0" readingOrder="0"/>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alignment horizontal="left" vertical="bottom" textRotation="0" wrapText="0" indent="0" justifyLastLine="0" shrinkToFit="0" readingOrder="0"/>
      <border diagonalUp="0" diagonalDown="0" outline="0">
        <left/>
        <right/>
        <top/>
        <bottom/>
      </border>
    </dxf>
    <dxf>
      <numFmt numFmtId="174" formatCode="[&lt;=9999999]###\-####;\(###\)\ ###\-####"/>
      <alignment vertical="center" textRotation="0" indent="0" justifyLastLine="0" shrinkToFit="0" readingOrder="0"/>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numFmt numFmtId="0" formatCode="General"/>
      <alignment horizontal="left" vertical="center" textRotation="0" wrapText="0" indent="0" justifyLastLine="0" shrinkToFit="0" readingOrder="0"/>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alignment vertical="center" textRotation="0" indent="0" justifyLastLine="0" shrinkToFit="0" readingOrder="0"/>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border diagonalUp="0" diagonalDown="0" outline="0">
        <left/>
        <right/>
        <top/>
        <bottom/>
      </border>
    </dxf>
    <dxf>
      <alignment vertical="center" textRotation="0" indent="0" justifyLastLine="0" shrinkToFit="0" readingOrder="0"/>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border diagonalUp="0" diagonalDown="0" outline="0">
        <left/>
        <right/>
        <top/>
        <bottom/>
      </border>
    </dxf>
    <dxf>
      <alignment vertical="center" textRotation="0" indent="0" justifyLastLine="0" shrinkToFit="0" readingOrder="0"/>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border diagonalUp="0" diagonalDown="0" outline="0">
        <left/>
        <right/>
        <top/>
        <bottom/>
      </border>
    </dxf>
    <dxf>
      <alignment vertical="center" textRotation="0" indent="0" justifyLastLine="0" shrinkToFit="0" readingOrder="0"/>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border diagonalUp="0" diagonalDown="0" outline="0">
        <left/>
        <right/>
        <top/>
        <bottom/>
      </border>
    </dxf>
    <dxf>
      <alignment vertical="center" textRotation="0" indent="0" justifyLastLine="0" shrinkToFit="0" readingOrder="0"/>
    </dxf>
    <dxf>
      <numFmt numFmtId="170" formatCode="_)@\ \ "/>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numFmt numFmtId="171" formatCode="_)#;_)#;_)#;_)@"/>
      <alignment horizontal="left" vertical="center" textRotation="0" indent="0" justifyLastLine="0" shrinkToFit="0" readingOrder="0"/>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border diagonalUp="0" diagonalDown="0" outline="0">
        <left/>
        <right/>
        <top/>
        <bottom/>
      </border>
    </dxf>
    <dxf>
      <numFmt numFmtId="170" formatCode="_)@\ \ "/>
    </dxf>
    <dxf>
      <font>
        <strike val="0"/>
        <outline val="0"/>
        <shadow val="0"/>
        <u val="none"/>
        <vertAlign val="baseline"/>
        <sz val="10"/>
        <color theme="2" tint="-0.749961851863155"/>
        <name val="ADLaM Display"/>
        <scheme val="none"/>
      </font>
      <fill>
        <patternFill patternType="none">
          <fgColor indexed="64"/>
          <bgColor auto="1"/>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ill>
        <patternFill patternType="solid">
          <fgColor indexed="64"/>
          <bgColor theme="6"/>
        </patternFill>
      </fill>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val="0"/>
        <i val="0"/>
        <color theme="1" tint="4.9989318521683403E-2"/>
      </font>
    </dxf>
    <dxf>
      <font>
        <b/>
        <color theme="4" tint="-0.249977111117893"/>
      </font>
    </dxf>
    <dxf>
      <font>
        <b/>
        <i val="0"/>
        <color theme="4" tint="-0.499984740745262"/>
      </font>
      <border>
        <left style="thin">
          <color theme="4"/>
        </left>
        <right style="thin">
          <color theme="4"/>
        </right>
        <top style="double">
          <color theme="4"/>
        </top>
        <bottom style="thin">
          <color theme="4"/>
        </bottom>
      </border>
    </dxf>
    <dxf>
      <font>
        <b val="0"/>
        <i val="0"/>
        <color theme="4" tint="-0.24994659260841701"/>
      </font>
      <border>
        <left style="thin">
          <color theme="4"/>
        </left>
        <right style="thin">
          <color theme="4"/>
        </right>
        <top style="thin">
          <color theme="4"/>
        </top>
        <vertical/>
        <horizontal/>
      </border>
    </dxf>
    <dxf>
      <font>
        <b val="0"/>
        <i val="0"/>
        <color theme="3"/>
      </font>
      <border>
        <left style="thin">
          <color theme="4"/>
        </left>
        <right style="thin">
          <color theme="4"/>
        </right>
        <top style="thin">
          <color theme="4"/>
        </top>
        <bottom style="thin">
          <color theme="4"/>
        </bottom>
        <vertical style="thin">
          <color theme="4"/>
        </vertical>
        <horizontal style="thin">
          <color theme="4"/>
        </horizontal>
      </border>
    </dxf>
  </dxfs>
  <tableStyles count="1" defaultTableStyle="Sales Invoice Table" defaultPivotStyle="PivotStyleLight16">
    <tableStyle name="Sales Invoice Table" pivot="0" count="7" xr9:uid="{00000000-0011-0000-FFFF-FFFF00000000}">
      <tableStyleElement type="wholeTable" dxfId="74"/>
      <tableStyleElement type="headerRow" dxfId="73"/>
      <tableStyleElement type="totalRow" dxfId="72"/>
      <tableStyleElement type="firstColumn" dxfId="71"/>
      <tableStyleElement type="lastColumn" dxfId="70"/>
      <tableStyleElement type="firstRowStripe" dxfId="69"/>
      <tableStyleElement type="firstColumnStripe" dxfId="68"/>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D8E4E8"/>
      <rgbColor rgb="00CC99FF"/>
      <rgbColor rgb="00EAEAEA"/>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2EEF4"/>
      <color rgb="FF0D313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7</xdr:col>
      <xdr:colOff>106680</xdr:colOff>
      <xdr:row>1</xdr:row>
      <xdr:rowOff>281940</xdr:rowOff>
    </xdr:from>
    <xdr:to>
      <xdr:col>15</xdr:col>
      <xdr:colOff>411480</xdr:colOff>
      <xdr:row>5</xdr:row>
      <xdr:rowOff>114300</xdr:rowOff>
    </xdr:to>
    <xdr:sp macro="" textlink="">
      <xdr:nvSpPr>
        <xdr:cNvPr id="4" name="Arrow: Left 3">
          <a:extLst>
            <a:ext uri="{FF2B5EF4-FFF2-40B4-BE49-F238E27FC236}">
              <a16:creationId xmlns:a16="http://schemas.microsoft.com/office/drawing/2014/main" id="{C39D2966-DCD8-ECE3-E88A-DABD9AB82AD7}"/>
            </a:ext>
          </a:extLst>
        </xdr:cNvPr>
        <xdr:cNvSpPr/>
      </xdr:nvSpPr>
      <xdr:spPr>
        <a:xfrm>
          <a:off x="7863840" y="1013460"/>
          <a:ext cx="4320540" cy="99822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9</xdr:col>
      <xdr:colOff>342900</xdr:colOff>
      <xdr:row>3</xdr:row>
      <xdr:rowOff>30480</xdr:rowOff>
    </xdr:from>
    <xdr:to>
      <xdr:col>15</xdr:col>
      <xdr:colOff>267014</xdr:colOff>
      <xdr:row>4</xdr:row>
      <xdr:rowOff>18313</xdr:rowOff>
    </xdr:to>
    <xdr:pic>
      <xdr:nvPicPr>
        <xdr:cNvPr id="5" name="Picture 4">
          <a:extLst>
            <a:ext uri="{FF2B5EF4-FFF2-40B4-BE49-F238E27FC236}">
              <a16:creationId xmlns:a16="http://schemas.microsoft.com/office/drawing/2014/main" id="{24643CC1-19A6-2956-94B2-9E6ABD41A63C}"/>
            </a:ext>
          </a:extLst>
        </xdr:cNvPr>
        <xdr:cNvPicPr>
          <a:picLocks noChangeAspect="1"/>
        </xdr:cNvPicPr>
      </xdr:nvPicPr>
      <xdr:blipFill>
        <a:blip xmlns:r="http://schemas.openxmlformats.org/officeDocument/2006/relationships" r:embed="rId1"/>
        <a:stretch>
          <a:fillRect/>
        </a:stretch>
      </xdr:blipFill>
      <xdr:spPr>
        <a:xfrm>
          <a:off x="8412480" y="1371600"/>
          <a:ext cx="3627434" cy="292633"/>
        </a:xfrm>
        <a:prstGeom prst="rect">
          <a:avLst/>
        </a:prstGeom>
        <a:solidFill>
          <a:schemeClr val="accent3"/>
        </a:solidFill>
      </xdr:spPr>
    </xdr:pic>
    <xdr:clientData/>
  </xdr:twoCellAnchor>
  <xdr:twoCellAnchor>
    <xdr:from>
      <xdr:col>9</xdr:col>
      <xdr:colOff>91440</xdr:colOff>
      <xdr:row>7</xdr:row>
      <xdr:rowOff>15240</xdr:rowOff>
    </xdr:from>
    <xdr:to>
      <xdr:col>15</xdr:col>
      <xdr:colOff>472440</xdr:colOff>
      <xdr:row>13</xdr:row>
      <xdr:rowOff>30480</xdr:rowOff>
    </xdr:to>
    <xdr:sp macro="" textlink="">
      <xdr:nvSpPr>
        <xdr:cNvPr id="7" name="Flowchart: Alternate Process 6">
          <a:extLst>
            <a:ext uri="{FF2B5EF4-FFF2-40B4-BE49-F238E27FC236}">
              <a16:creationId xmlns:a16="http://schemas.microsoft.com/office/drawing/2014/main" id="{9BC23129-97AE-C94F-CF10-3B903A9CCF62}"/>
            </a:ext>
          </a:extLst>
        </xdr:cNvPr>
        <xdr:cNvSpPr/>
      </xdr:nvSpPr>
      <xdr:spPr>
        <a:xfrm>
          <a:off x="8161020" y="2720340"/>
          <a:ext cx="4084320" cy="2575560"/>
        </a:xfrm>
        <a:prstGeom prst="flowChartAlternateProcess">
          <a:avLst/>
        </a:prstGeom>
        <a:solidFill>
          <a:schemeClr val="accent1"/>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endParaRPr lang="en-US" sz="1100" b="1">
            <a:solidFill>
              <a:schemeClr val="lt1"/>
            </a:solidFill>
            <a:effectLst/>
            <a:latin typeface="+mn-lt"/>
            <a:ea typeface="+mn-ea"/>
            <a:cs typeface="+mn-cs"/>
          </a:endParaRPr>
        </a:p>
        <a:p>
          <a:endParaRPr lang="en-US" sz="1100" b="1">
            <a:solidFill>
              <a:schemeClr val="lt1"/>
            </a:solidFill>
            <a:effectLst/>
            <a:latin typeface="+mn-lt"/>
            <a:ea typeface="+mn-ea"/>
            <a:cs typeface="+mn-cs"/>
          </a:endParaRPr>
        </a:p>
        <a:p>
          <a:r>
            <a:rPr lang="es-MX" sz="1100" b="0" i="0">
              <a:solidFill>
                <a:schemeClr val="lt1"/>
              </a:solidFill>
              <a:effectLst/>
              <a:latin typeface="+mn-lt"/>
              <a:ea typeface="+mn-ea"/>
              <a:cs typeface="+mn-cs"/>
            </a:rPr>
            <a:t>CONSIGLIO: Questo foglio di lavoro è in modalità protetta. È possibile selezionare solo la 'Fattura #'. Per disattivare questo foglio di lavoro, consulta il foglio 'Come usare il Bill Tracker'.</a:t>
          </a:r>
        </a:p>
        <a:p>
          <a:pPr rtl="0"/>
          <a:r>
            <a:rPr lang="it-IT" sz="1100" b="0">
              <a:solidFill>
                <a:schemeClr val="lt1"/>
              </a:solidFill>
              <a:effectLst/>
              <a:latin typeface="+mn-lt"/>
              <a:ea typeface="+mn-ea"/>
              <a:cs typeface="+mn-cs"/>
            </a:rPr>
            <a:t>Dopo aver disprotetto questo foglio di esercizio, per eliminare questa nota, clicca sul bordo per selezionarlo e poi premi Cancella.</a:t>
          </a:r>
        </a:p>
        <a:p>
          <a:br>
            <a:rPr lang="it-IT" sz="1100" b="0" i="0">
              <a:solidFill>
                <a:schemeClr val="lt1"/>
              </a:solidFill>
              <a:effectLst/>
              <a:latin typeface="+mn-lt"/>
              <a:ea typeface="+mn-ea"/>
              <a:cs typeface="+mn-cs"/>
            </a:rPr>
          </a:br>
          <a:endParaRPr lang="en-US" sz="1100"/>
        </a:p>
      </xdr:txBody>
    </xdr:sp>
    <xdr:clientData/>
  </xdr:two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ProjectInvoice" displayName="ProjectInvoice" ref="B8:G23" totalsRowShown="0" headerRowDxfId="67" dataDxfId="66">
  <autoFilter ref="B8:G23" xr:uid="{00000000-0009-0000-0100-000004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000-000001000000}" name="Item #" dataDxfId="65"/>
    <tableColumn id="2" xr3:uid="{00000000-0010-0000-0000-000002000000}" name="Description" dataDxfId="64"/>
    <tableColumn id="7" xr3:uid="{00000000-0010-0000-0000-000007000000}" name="Qty" dataDxfId="63"/>
    <tableColumn id="8" xr3:uid="{00000000-0010-0000-0000-000008000000}" name="Unit Price" dataDxfId="62"/>
    <tableColumn id="10" xr3:uid="{00000000-0010-0000-0000-00000A000000}" name="Discount" dataDxfId="61"/>
    <tableColumn id="11" xr3:uid="{00000000-0010-0000-0000-00000B000000}" name="Price" dataDxfId="60">
      <calculatedColumnFormula>IFERROR((D9*E9)-F9,"")</calculatedColumnFormula>
    </tableColumn>
  </tableColumns>
  <tableStyleInfo name="TableStyleMedium7" showFirstColumn="0" showLastColumn="1" showRowStripes="1" showColumnStripes="0"/>
  <extLst>
    <ext xmlns:x14="http://schemas.microsoft.com/office/spreadsheetml/2009/9/main" uri="{504A1905-F514-4f6f-8877-14C23A59335A}">
      <x14:table altTextSummary="Invoice list with item #, description, quantity, unit price, discount and price"/>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CustomerList" displayName="CustomerList" ref="B2:L5" totalsRowCount="1">
  <autoFilter ref="B2:L4" xr:uid="{00000000-0009-0000-0100-000001000000}"/>
  <tableColumns count="11">
    <tableColumn id="9" xr3:uid="{00000000-0010-0000-0100-000009000000}" name="Lookup" totalsRowLabel="Total" dataDxfId="59" totalsRowDxfId="58">
      <calculatedColumnFormula>C3&amp; " - "&amp;D3</calculatedColumnFormula>
    </tableColumn>
    <tableColumn id="1" xr3:uid="{00000000-0010-0000-0100-000001000000}" name="Azienda #" totalsRowLabel=" Totale clienti: 2  " dataDxfId="57" totalsRowDxfId="56"/>
    <tableColumn id="2" xr3:uid="{00000000-0010-0000-0100-000002000000}" name="Nome dell'azienda" dataDxfId="55" totalsRowDxfId="54"/>
    <tableColumn id="3" xr3:uid="{00000000-0010-0000-0100-000003000000}" name="Nome del Contatto" dataDxfId="53" totalsRowDxfId="52"/>
    <tableColumn id="4" xr3:uid="{00000000-0010-0000-0100-000004000000}" name="Indirizzo" dataDxfId="51" totalsRowDxfId="50"/>
    <tableColumn id="5" xr3:uid="{00000000-0010-0000-0100-000005000000}" name="Città" dataDxfId="49" totalsRowDxfId="48"/>
    <tableColumn id="6" xr3:uid="{00000000-0010-0000-0100-000006000000}" name="Stato" dataDxfId="47" totalsRowDxfId="46"/>
    <tableColumn id="7" xr3:uid="{00000000-0010-0000-0100-000007000000}" name="CAP" dataDxfId="45" totalsRowDxfId="44"/>
    <tableColumn id="8" xr3:uid="{00000000-0010-0000-0100-000008000000}" name="Telefono" dataDxfId="43" totalsRowDxfId="42"/>
    <tableColumn id="10" xr3:uid="{00000000-0010-0000-0100-00000A000000}" name="E-mail" dataDxfId="41" totalsRowDxfId="40" dataCellStyle="Normal"/>
    <tableColumn id="11" xr3:uid="{00000000-0010-0000-0100-00000B000000}" name="Fax" dataDxfId="39" totalsRowDxfId="38"/>
  </tableColumns>
  <tableStyleInfo name="TableStyleDark1" showFirstColumn="0" showLastColumn="0" showRowStripes="1" showColumnStripes="0"/>
  <extLst>
    <ext xmlns:x14="http://schemas.microsoft.com/office/spreadsheetml/2009/9/main" uri="{504A1905-F514-4f6f-8877-14C23A59335A}">
      <x14:table altTextSummary="Customer list with company #, company name, contact name, address, city, state, zip code, phone, email and fax"/>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InvoicesMain" displayName="InvoicesMain" ref="B2:K5" totalsRowCount="1" totalsRowDxfId="37">
  <autoFilter ref="B2:K4" xr:uid="{00000000-0009-0000-0100-000003000000}"/>
  <tableColumns count="10">
    <tableColumn id="1" xr3:uid="{00000000-0010-0000-0200-000001000000}" name="Fattura #" totalsRowLabel="Totali" dataDxfId="36" totalsRowDxfId="35"/>
    <tableColumn id="2" xr3:uid="{00000000-0010-0000-0200-000002000000}" name="Azienda" totalsRowFunction="custom" dataDxfId="34" totalsRowDxfId="33">
      <totalsRowFormula>"Total Invoices: "&amp;SUBTOTAL(103,InvoicesMain[Fattura '#])</totalsRowFormula>
    </tableColumn>
    <tableColumn id="3" xr3:uid="{00000000-0010-0000-0200-000003000000}" name="Data di Fattura" dataDxfId="32" totalsRowDxfId="31"/>
    <tableColumn id="4" xr3:uid="{00000000-0010-0000-0200-000004000000}" name="Descrizione del progetto" dataDxfId="30" totalsRowDxfId="29"/>
    <tableColumn id="8" xr3:uid="{00000000-0010-0000-0200-000008000000}" name="Aliquota fiscale" dataDxfId="28" totalsRowDxfId="27"/>
    <tableColumn id="9" xr3:uid="{00000000-0010-0000-0200-000009000000}" name="Altro" totalsRowFunction="sum" dataDxfId="26" totalsRowDxfId="25"/>
    <tableColumn id="6" xr3:uid="{00000000-0010-0000-0200-000006000000}" name="Deposito" totalsRowFunction="sum" dataDxfId="24" totalsRowDxfId="23"/>
    <tableColumn id="7" xr3:uid="{00000000-0010-0000-0200-000007000000}" name="Totale dettaglio" totalsRowFunction="sum" dataDxfId="22" totalsRowDxfId="21">
      <calculatedColumnFormula>SUMIF(InvoiceDetails[Fattura '#],"="&amp;InvoicesMain[[#This Row],[Fattura '#]],InvoiceDetails[Totale])</calculatedColumnFormula>
    </tableColumn>
    <tableColumn id="10" xr3:uid="{00000000-0010-0000-0200-00000A000000}" name="Totale della fattura" totalsRowFunction="sum" dataDxfId="20" totalsRowDxfId="19">
      <calculatedColumnFormula>(InvoicesMain[[#This Row],[Totale dettaglio]]*(1+InvoicesMain[[#This Row],[Aliquota fiscale]]))+InvoicesMain[[#This Row],[Altro]]-InvoicesMain[[#This Row],[Deposito]]</calculatedColumnFormula>
    </tableColumn>
    <tableColumn id="5" xr3:uid="{00000000-0010-0000-0200-000005000000}" name="Note" dataDxfId="18" totalsRowDxfId="17"/>
  </tableColumns>
  <tableStyleInfo name="TableStyleDark1" showFirstColumn="0" showLastColumn="0" showRowStripes="1" showColumnStripes="0"/>
  <extLst>
    <ext xmlns:x14="http://schemas.microsoft.com/office/spreadsheetml/2009/9/main" uri="{504A1905-F514-4f6f-8877-14C23A59335A}">
      <x14:table altTextSummary="Invoice list with invoice #, company, invoice date, project description, tax rate, other, deposit, detail total, invoice total and notes"/>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3000000}" name="InvoiceDetails" displayName="InvoiceDetails" ref="B2:H39" totalsRowShown="0" dataDxfId="16">
  <autoFilter ref="B2:H39" xr:uid="{00000000-0009-0000-0100-000002000000}"/>
  <sortState xmlns:xlrd2="http://schemas.microsoft.com/office/spreadsheetml/2017/richdata2" ref="B4:H39">
    <sortCondition ref="C3:C39"/>
  </sortState>
  <tableColumns count="7">
    <tableColumn id="2" xr3:uid="{00000000-0010-0000-0300-000002000000}" name="Descrizione" dataDxfId="15"/>
    <tableColumn id="1" xr3:uid="{00000000-0010-0000-0300-000001000000}" name="Fattura #" dataDxfId="14"/>
    <tableColumn id="4" xr3:uid="{00000000-0010-0000-0300-000004000000}" name="Voce #" dataDxfId="13"/>
    <tableColumn id="3" xr3:uid="{00000000-0010-0000-0300-000003000000}" name="Quantità" dataDxfId="12"/>
    <tableColumn id="6" xr3:uid="{00000000-0010-0000-0300-000006000000}" name="Prezzo unitario" dataDxfId="11"/>
    <tableColumn id="5" xr3:uid="{00000000-0010-0000-0300-000005000000}" name="Sconto" dataDxfId="10"/>
    <tableColumn id="10" xr3:uid="{00000000-0010-0000-0300-00000A000000}" name="Totale" dataDxfId="9">
      <calculatedColumnFormula>(InvoiceDetails[[#This Row],[Quantità]]*InvoiceDetails[[#This Row],[Prezzo unitario]])-InvoiceDetails[[#This Row],[Sconto]]</calculatedColumnFormula>
    </tableColumn>
  </tableColumns>
  <tableStyleInfo name="TableStyleDark1" showFirstColumn="0" showLastColumn="0" showRowStripes="1" showColumnStripes="0"/>
  <extLst>
    <ext xmlns:x14="http://schemas.microsoft.com/office/spreadsheetml/2009/9/main" uri="{504A1905-F514-4f6f-8877-14C23A59335A}">
      <x14:table altTextSummary="Invoice details with description, invoice #, item #, quantity, unit price, discount, and total"/>
    </ext>
  </extLst>
</table>
</file>

<file path=xl/theme/theme1.xml><?xml version="1.0" encoding="utf-8"?>
<a:theme xmlns:a="http://schemas.openxmlformats.org/drawingml/2006/main" name="Office Theme">
  <a:themeElements>
    <a:clrScheme name="Concourse">
      <a:dk1>
        <a:sysClr val="windowText" lastClr="000000"/>
      </a:dk1>
      <a:lt1>
        <a:sysClr val="window" lastClr="FFFFFF"/>
      </a:lt1>
      <a:dk2>
        <a:srgbClr val="464646"/>
      </a:dk2>
      <a:lt2>
        <a:srgbClr val="DEF5FA"/>
      </a:lt2>
      <a:accent1>
        <a:srgbClr val="2DA2BF"/>
      </a:accent1>
      <a:accent2>
        <a:srgbClr val="DA1F28"/>
      </a:accent2>
      <a:accent3>
        <a:srgbClr val="EB641B"/>
      </a:accent3>
      <a:accent4>
        <a:srgbClr val="39639D"/>
      </a:accent4>
      <a:accent5>
        <a:srgbClr val="474B78"/>
      </a:accent5>
      <a:accent6>
        <a:srgbClr val="7D3C4A"/>
      </a:accent6>
      <a:hlink>
        <a:srgbClr val="FF8119"/>
      </a:hlink>
      <a:folHlink>
        <a:srgbClr val="44B9E8"/>
      </a:folHlink>
    </a:clrScheme>
    <a:fontScheme name="Sales Invoice">
      <a:majorFont>
        <a:latin typeface="Arial"/>
        <a:ea typeface=""/>
        <a:cs typeface=""/>
      </a:majorFont>
      <a:minorFont>
        <a:latin typeface="Calibri"/>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office.microsoft.com/client/helppreview14.aspx?AssetId=HA010354866&amp;lcid=1033&amp;NS=EXCEL&amp;Version=14&amp;tl=2&amp;respos=0&amp;CTT=1&amp;queryid=d38d00d08c94494fb55f055eb667c2c9"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someone@example.com" TargetMode="External"/><Relationship Id="rId1" Type="http://schemas.openxmlformats.org/officeDocument/2006/relationships/hyperlink" Target="mailto:someone@example.com" TargetMode="External"/><Relationship Id="rId4" Type="http://schemas.openxmlformats.org/officeDocument/2006/relationships/table" Target="../tables/table2.xml"/></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pageSetUpPr autoPageBreaks="0" fitToPage="1"/>
  </sheetPr>
  <dimension ref="A1:H39"/>
  <sheetViews>
    <sheetView showGridLines="0" zoomScale="90" zoomScaleNormal="90" workbookViewId="0">
      <selection activeCell="H40" sqref="H40"/>
    </sheetView>
  </sheetViews>
  <sheetFormatPr baseColWidth="10" defaultColWidth="8.88671875" defaultRowHeight="14.4" x14ac:dyDescent="0.3"/>
  <cols>
    <col min="1" max="1" width="2.88671875" customWidth="1"/>
    <col min="2" max="2" width="5.33203125" customWidth="1"/>
    <col min="3" max="3" width="22.21875" customWidth="1"/>
    <col min="4" max="4" width="55.5546875" customWidth="1"/>
    <col min="5" max="5" width="27.77734375" customWidth="1"/>
    <col min="6" max="6" width="8.88671875" customWidth="1"/>
    <col min="7" max="7" width="33.33203125" customWidth="1"/>
    <col min="8" max="8" width="46.88671875" customWidth="1"/>
    <col min="9" max="9" width="2.88671875" customWidth="1"/>
  </cols>
  <sheetData>
    <row r="1" spans="1:8" s="2" customFormat="1" ht="58.5" customHeight="1" thickBot="1" x14ac:dyDescent="0.35">
      <c r="A1"/>
      <c r="B1" s="74" t="s">
        <v>46</v>
      </c>
      <c r="C1" s="74"/>
      <c r="D1" s="74"/>
      <c r="E1" s="74"/>
      <c r="F1" s="75"/>
      <c r="G1" s="75"/>
      <c r="H1" s="75"/>
    </row>
    <row r="2" spans="1:8" ht="9.75" customHeight="1" thickTop="1" x14ac:dyDescent="0.3"/>
    <row r="3" spans="1:8" ht="70.2" customHeight="1" x14ac:dyDescent="0.3">
      <c r="B3" s="88" t="s">
        <v>47</v>
      </c>
      <c r="C3" s="88"/>
      <c r="D3" s="88"/>
      <c r="E3" s="88"/>
      <c r="F3" s="88"/>
      <c r="G3" s="88"/>
      <c r="H3" s="88"/>
    </row>
    <row r="4" spans="1:8" ht="83.4" customHeight="1" x14ac:dyDescent="0.3">
      <c r="B4" s="88" t="s">
        <v>48</v>
      </c>
      <c r="C4" s="88"/>
      <c r="D4" s="88"/>
      <c r="E4" s="88"/>
      <c r="F4" s="88"/>
      <c r="G4" s="88"/>
      <c r="H4" s="88"/>
    </row>
    <row r="5" spans="1:8" ht="23.25" customHeight="1" x14ac:dyDescent="0.3">
      <c r="B5" s="89" t="s">
        <v>49</v>
      </c>
      <c r="C5" s="89"/>
      <c r="D5" s="89"/>
      <c r="E5" s="89"/>
      <c r="F5" s="89"/>
      <c r="G5" s="89"/>
      <c r="H5" s="89"/>
    </row>
    <row r="6" spans="1:8" ht="19.5" customHeight="1" x14ac:dyDescent="0.3">
      <c r="B6" s="88" t="s">
        <v>50</v>
      </c>
      <c r="C6" s="88"/>
      <c r="D6" s="88"/>
      <c r="E6" s="88"/>
      <c r="F6" s="88"/>
      <c r="G6" s="88"/>
      <c r="H6" s="88"/>
    </row>
    <row r="7" spans="1:8" ht="22.5" customHeight="1" x14ac:dyDescent="0.3">
      <c r="B7" s="77" t="s">
        <v>9</v>
      </c>
      <c r="C7" s="88" t="s">
        <v>51</v>
      </c>
      <c r="D7" s="88"/>
      <c r="E7" s="88"/>
      <c r="F7" s="88"/>
      <c r="G7" s="88"/>
      <c r="H7" s="88"/>
    </row>
    <row r="8" spans="1:8" ht="33.75" customHeight="1" x14ac:dyDescent="0.3">
      <c r="B8" s="77"/>
      <c r="C8" s="88" t="s">
        <v>52</v>
      </c>
      <c r="D8" s="88"/>
      <c r="E8" s="88"/>
      <c r="F8" s="88"/>
      <c r="G8" s="88"/>
      <c r="H8" s="88"/>
    </row>
    <row r="9" spans="1:8" ht="37.5" customHeight="1" x14ac:dyDescent="0.3">
      <c r="B9" s="77" t="s">
        <v>10</v>
      </c>
      <c r="C9" s="88" t="s">
        <v>53</v>
      </c>
      <c r="D9" s="88"/>
      <c r="E9" s="88"/>
      <c r="F9" s="88"/>
      <c r="G9" s="88"/>
      <c r="H9" s="88"/>
    </row>
    <row r="10" spans="1:8" ht="33" customHeight="1" x14ac:dyDescent="0.3">
      <c r="B10" s="77"/>
      <c r="C10" s="88" t="s">
        <v>54</v>
      </c>
      <c r="D10" s="88"/>
      <c r="E10" s="88"/>
      <c r="F10" s="88"/>
      <c r="G10" s="88"/>
      <c r="H10" s="88"/>
    </row>
    <row r="11" spans="1:8" ht="36.75" customHeight="1" x14ac:dyDescent="0.3">
      <c r="B11" s="77" t="s">
        <v>12</v>
      </c>
      <c r="C11" s="88" t="s">
        <v>55</v>
      </c>
      <c r="D11" s="88"/>
      <c r="E11" s="88"/>
      <c r="F11" s="88"/>
      <c r="G11" s="88"/>
      <c r="H11" s="88"/>
    </row>
    <row r="12" spans="1:8" ht="46.8" customHeight="1" x14ac:dyDescent="0.3">
      <c r="B12" s="90" t="s">
        <v>56</v>
      </c>
      <c r="C12" s="90"/>
      <c r="D12" s="90"/>
      <c r="E12" s="90"/>
      <c r="F12" s="90"/>
      <c r="G12" s="90"/>
      <c r="H12" s="90"/>
    </row>
    <row r="13" spans="1:8" ht="23.25" customHeight="1" x14ac:dyDescent="0.3">
      <c r="B13" s="77"/>
      <c r="C13" s="90" t="s">
        <v>16</v>
      </c>
      <c r="D13" s="90"/>
      <c r="E13" s="77"/>
      <c r="F13" s="77"/>
      <c r="G13" s="77"/>
      <c r="H13" s="77"/>
    </row>
    <row r="14" spans="1:8" ht="36" customHeight="1" x14ac:dyDescent="0.3">
      <c r="B14" s="77" t="s">
        <v>14</v>
      </c>
      <c r="C14" s="88" t="s">
        <v>57</v>
      </c>
      <c r="D14" s="88"/>
      <c r="E14" s="88"/>
      <c r="F14" s="88"/>
      <c r="G14" s="88"/>
      <c r="H14" s="88"/>
    </row>
    <row r="15" spans="1:8" ht="23.25" customHeight="1" x14ac:dyDescent="0.3">
      <c r="B15" s="89" t="s">
        <v>58</v>
      </c>
      <c r="C15" s="89"/>
      <c r="D15" s="89"/>
      <c r="E15" s="89"/>
      <c r="F15" s="89"/>
      <c r="G15" s="89"/>
      <c r="H15" s="89"/>
    </row>
    <row r="16" spans="1:8" ht="52.5" customHeight="1" x14ac:dyDescent="0.3">
      <c r="B16" s="77" t="s">
        <v>9</v>
      </c>
      <c r="C16" s="88" t="s">
        <v>59</v>
      </c>
      <c r="D16" s="88"/>
      <c r="E16" s="88"/>
      <c r="F16" s="88"/>
      <c r="G16" s="88"/>
      <c r="H16" s="88"/>
    </row>
    <row r="17" spans="2:8" ht="35.25" customHeight="1" x14ac:dyDescent="0.3">
      <c r="B17" s="77"/>
      <c r="C17" s="88" t="s">
        <v>60</v>
      </c>
      <c r="D17" s="88"/>
      <c r="E17" s="88"/>
      <c r="F17" s="88"/>
      <c r="G17" s="88"/>
      <c r="H17" s="88"/>
    </row>
    <row r="18" spans="2:8" ht="68.25" customHeight="1" x14ac:dyDescent="0.3">
      <c r="B18" s="77" t="s">
        <v>10</v>
      </c>
      <c r="C18" s="88" t="s">
        <v>61</v>
      </c>
      <c r="D18" s="88"/>
      <c r="E18" s="88"/>
      <c r="F18" s="88"/>
      <c r="G18" s="88"/>
      <c r="H18" s="88"/>
    </row>
    <row r="19" spans="2:8" ht="23.25" customHeight="1" x14ac:dyDescent="0.3">
      <c r="B19" s="77"/>
      <c r="C19" s="88" t="s">
        <v>62</v>
      </c>
      <c r="D19" s="88"/>
      <c r="E19" s="88"/>
      <c r="F19" s="88"/>
      <c r="G19" s="88"/>
      <c r="H19" s="88"/>
    </row>
    <row r="20" spans="2:8" ht="64.5" customHeight="1" x14ac:dyDescent="0.3">
      <c r="B20" s="77" t="s">
        <v>12</v>
      </c>
      <c r="C20" s="88" t="s">
        <v>63</v>
      </c>
      <c r="D20" s="88"/>
      <c r="E20" s="88"/>
      <c r="F20" s="88"/>
      <c r="G20" s="88"/>
      <c r="H20" s="88"/>
    </row>
    <row r="21" spans="2:8" ht="37.5" customHeight="1" x14ac:dyDescent="0.3">
      <c r="B21" s="76"/>
      <c r="C21" s="88" t="s">
        <v>64</v>
      </c>
      <c r="D21" s="88"/>
      <c r="E21" s="88"/>
      <c r="F21" s="88"/>
      <c r="G21" s="88"/>
      <c r="H21" s="88"/>
    </row>
    <row r="22" spans="2:8" ht="23.25" customHeight="1" x14ac:dyDescent="0.3">
      <c r="B22" s="89" t="s">
        <v>65</v>
      </c>
      <c r="C22" s="89"/>
      <c r="D22" s="89"/>
      <c r="E22" s="89"/>
      <c r="F22" s="89"/>
      <c r="G22" s="89"/>
      <c r="H22" s="89"/>
    </row>
    <row r="23" spans="2:8" ht="48.6" customHeight="1" x14ac:dyDescent="0.3">
      <c r="B23" s="88" t="s">
        <v>66</v>
      </c>
      <c r="C23" s="88"/>
      <c r="D23" s="88"/>
      <c r="E23" s="88"/>
      <c r="F23" s="88"/>
      <c r="G23" s="88"/>
      <c r="H23" s="88"/>
    </row>
    <row r="24" spans="2:8" ht="19.5" customHeight="1" x14ac:dyDescent="0.3">
      <c r="B24" s="76" t="s">
        <v>15</v>
      </c>
      <c r="C24" s="88" t="s">
        <v>67</v>
      </c>
      <c r="D24" s="88"/>
      <c r="E24" s="88"/>
      <c r="F24" s="88"/>
      <c r="G24" s="88"/>
      <c r="H24" s="88"/>
    </row>
    <row r="25" spans="2:8" ht="19.5" customHeight="1" x14ac:dyDescent="0.3">
      <c r="B25" s="76" t="s">
        <v>15</v>
      </c>
      <c r="C25" s="88" t="s">
        <v>68</v>
      </c>
      <c r="D25" s="88"/>
      <c r="E25" s="88"/>
      <c r="F25" s="88"/>
      <c r="G25" s="88"/>
      <c r="H25" s="88"/>
    </row>
    <row r="26" spans="2:8" ht="20.25" customHeight="1" x14ac:dyDescent="0.3">
      <c r="B26" s="76" t="s">
        <v>15</v>
      </c>
      <c r="C26" s="88" t="s">
        <v>69</v>
      </c>
      <c r="D26" s="88"/>
      <c r="E26" s="88"/>
      <c r="F26" s="88"/>
      <c r="G26" s="88"/>
      <c r="H26" s="88"/>
    </row>
    <row r="27" spans="2:8" ht="30" customHeight="1" x14ac:dyDescent="0.3">
      <c r="B27" s="76" t="s">
        <v>15</v>
      </c>
      <c r="C27" s="88" t="s">
        <v>70</v>
      </c>
      <c r="D27" s="88"/>
      <c r="E27" s="88"/>
      <c r="F27" s="88"/>
      <c r="G27" s="88"/>
      <c r="H27" s="88"/>
    </row>
    <row r="28" spans="2:8" ht="23.25" customHeight="1" x14ac:dyDescent="0.3">
      <c r="B28" s="89" t="s">
        <v>71</v>
      </c>
      <c r="C28" s="89"/>
      <c r="D28" s="89"/>
      <c r="E28" s="89"/>
      <c r="F28" s="89"/>
      <c r="G28" s="89"/>
      <c r="H28" s="89"/>
    </row>
    <row r="29" spans="2:8" ht="79.2" customHeight="1" x14ac:dyDescent="0.3">
      <c r="B29" s="88" t="s">
        <v>72</v>
      </c>
      <c r="C29" s="88"/>
      <c r="D29" s="88"/>
      <c r="E29" s="88"/>
      <c r="F29" s="88"/>
      <c r="G29" s="88"/>
      <c r="H29" s="88"/>
    </row>
    <row r="30" spans="2:8" ht="54.6" customHeight="1" x14ac:dyDescent="0.3">
      <c r="B30" s="76" t="s">
        <v>15</v>
      </c>
      <c r="C30" s="88" t="s">
        <v>73</v>
      </c>
      <c r="D30" s="88"/>
      <c r="E30" s="88"/>
      <c r="F30" s="88"/>
      <c r="G30" s="88"/>
      <c r="H30" s="88"/>
    </row>
    <row r="31" spans="2:8" ht="42" customHeight="1" x14ac:dyDescent="0.3">
      <c r="B31" s="76"/>
      <c r="C31" s="88" t="s">
        <v>82</v>
      </c>
      <c r="D31" s="88"/>
      <c r="E31" s="88"/>
      <c r="F31" s="88"/>
      <c r="G31" s="88"/>
      <c r="H31" s="88"/>
    </row>
    <row r="32" spans="2:8" ht="54.6" customHeight="1" x14ac:dyDescent="0.3">
      <c r="B32" s="76" t="s">
        <v>15</v>
      </c>
      <c r="C32" s="88" t="s">
        <v>74</v>
      </c>
      <c r="D32" s="88"/>
      <c r="E32" s="88"/>
      <c r="F32" s="88"/>
      <c r="G32" s="88"/>
      <c r="H32" s="88"/>
    </row>
    <row r="33" spans="2:8" ht="42" customHeight="1" x14ac:dyDescent="0.3">
      <c r="B33" s="76" t="s">
        <v>15</v>
      </c>
      <c r="C33" s="88" t="s">
        <v>75</v>
      </c>
      <c r="D33" s="88"/>
      <c r="E33" s="88"/>
      <c r="F33" s="88"/>
      <c r="G33" s="88"/>
      <c r="H33" s="88"/>
    </row>
    <row r="34" spans="2:8" ht="42" customHeight="1" x14ac:dyDescent="0.3">
      <c r="B34" s="76" t="s">
        <v>15</v>
      </c>
      <c r="C34" s="88" t="s">
        <v>76</v>
      </c>
      <c r="D34" s="88"/>
      <c r="E34" s="88"/>
      <c r="F34" s="88"/>
      <c r="G34" s="88"/>
      <c r="H34" s="88"/>
    </row>
    <row r="35" spans="2:8" ht="21.75" customHeight="1" x14ac:dyDescent="0.3">
      <c r="B35" s="79" t="s">
        <v>77</v>
      </c>
      <c r="C35" s="80"/>
      <c r="D35" s="81"/>
      <c r="E35" s="81"/>
      <c r="F35" s="81"/>
      <c r="G35" s="81"/>
      <c r="H35" s="81"/>
    </row>
    <row r="36" spans="2:8" ht="19.5" customHeight="1" x14ac:dyDescent="0.3">
      <c r="B36" s="78" t="s">
        <v>15</v>
      </c>
      <c r="C36" s="88" t="s">
        <v>78</v>
      </c>
      <c r="D36" s="88"/>
      <c r="E36" s="88"/>
      <c r="F36" s="88"/>
      <c r="G36" s="88"/>
      <c r="H36" s="88"/>
    </row>
    <row r="37" spans="2:8" ht="19.5" customHeight="1" x14ac:dyDescent="0.3">
      <c r="B37" s="78" t="s">
        <v>15</v>
      </c>
      <c r="C37" s="88" t="s">
        <v>79</v>
      </c>
      <c r="D37" s="88"/>
      <c r="E37" s="88"/>
      <c r="F37" s="88"/>
      <c r="G37" s="88"/>
      <c r="H37" s="88"/>
    </row>
    <row r="38" spans="2:8" ht="17.25" customHeight="1" x14ac:dyDescent="0.3">
      <c r="B38" s="78" t="s">
        <v>15</v>
      </c>
      <c r="C38" s="88" t="s">
        <v>80</v>
      </c>
      <c r="D38" s="88"/>
      <c r="E38" s="88"/>
      <c r="F38" s="88"/>
      <c r="G38" s="88"/>
      <c r="H38" s="88"/>
    </row>
    <row r="39" spans="2:8" ht="28.5" customHeight="1" x14ac:dyDescent="0.3">
      <c r="B39" s="78" t="s">
        <v>15</v>
      </c>
      <c r="C39" s="88" t="s">
        <v>81</v>
      </c>
      <c r="D39" s="88"/>
      <c r="E39" s="88"/>
      <c r="F39" s="88"/>
      <c r="G39" s="88"/>
      <c r="H39" s="88"/>
    </row>
  </sheetData>
  <mergeCells count="36">
    <mergeCell ref="B3:H3"/>
    <mergeCell ref="B4:H4"/>
    <mergeCell ref="B15:H15"/>
    <mergeCell ref="C24:H24"/>
    <mergeCell ref="B5:H5"/>
    <mergeCell ref="B6:H6"/>
    <mergeCell ref="C7:H7"/>
    <mergeCell ref="C9:H9"/>
    <mergeCell ref="C11:H11"/>
    <mergeCell ref="C14:H14"/>
    <mergeCell ref="C10:H10"/>
    <mergeCell ref="C13:D13"/>
    <mergeCell ref="C16:H16"/>
    <mergeCell ref="B12:H12"/>
    <mergeCell ref="C8:H8"/>
    <mergeCell ref="C25:H25"/>
    <mergeCell ref="C26:H26"/>
    <mergeCell ref="C27:H27"/>
    <mergeCell ref="C17:H17"/>
    <mergeCell ref="C19:H19"/>
    <mergeCell ref="B22:H22"/>
    <mergeCell ref="B23:H23"/>
    <mergeCell ref="C18:H18"/>
    <mergeCell ref="C20:H20"/>
    <mergeCell ref="C21:H21"/>
    <mergeCell ref="C34:H34"/>
    <mergeCell ref="C39:H39"/>
    <mergeCell ref="C32:H32"/>
    <mergeCell ref="C38:H38"/>
    <mergeCell ref="B28:H28"/>
    <mergeCell ref="B29:H29"/>
    <mergeCell ref="C30:H30"/>
    <mergeCell ref="C33:H33"/>
    <mergeCell ref="C31:H31"/>
    <mergeCell ref="C37:H37"/>
    <mergeCell ref="C36:H36"/>
  </mergeCells>
  <hyperlinks>
    <hyperlink ref="C13:D13" r:id="rId1" location="_Toc261352312" display="Customize a document theme." xr:uid="{00000000-0004-0000-0400-000000000000}"/>
  </hyperlinks>
  <pageMargins left="0.7" right="0.7" top="0.75" bottom="0.75" header="0.3" footer="0.3"/>
  <pageSetup scale="81" fitToHeight="0" orientation="portrait" r:id="rId2"/>
  <ignoredErrors>
    <ignoredError sqref="B11 B14 B16 B18 B20 B9 B7"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4" tint="-0.499984740745262"/>
    <pageSetUpPr autoPageBreaks="0" fitToPage="1"/>
  </sheetPr>
  <dimension ref="A1:H32"/>
  <sheetViews>
    <sheetView showGridLines="0" tabSelected="1" zoomScale="90" zoomScaleNormal="90" workbookViewId="0">
      <selection activeCell="G30" sqref="G30"/>
    </sheetView>
  </sheetViews>
  <sheetFormatPr baseColWidth="10" defaultColWidth="9" defaultRowHeight="33.9" customHeight="1" x14ac:dyDescent="0.3"/>
  <cols>
    <col min="1" max="1" width="2.88671875" style="28" customWidth="1"/>
    <col min="2" max="2" width="13.44140625" style="2" customWidth="1"/>
    <col min="3" max="3" width="30.5546875" style="2" customWidth="1"/>
    <col min="4" max="5" width="16.5546875" style="2" customWidth="1"/>
    <col min="6" max="6" width="22.33203125" style="2" customWidth="1"/>
    <col min="7" max="7" width="18.44140625" style="2" customWidth="1"/>
    <col min="8" max="8" width="2.88671875" style="2" customWidth="1"/>
    <col min="9" max="9" width="1.6640625" style="2" customWidth="1"/>
    <col min="10" max="16384" width="9" style="2"/>
  </cols>
  <sheetData>
    <row r="1" spans="1:8" ht="57.9" customHeight="1" thickBot="1" x14ac:dyDescent="0.35">
      <c r="A1" s="40"/>
      <c r="B1" s="92" t="s">
        <v>83</v>
      </c>
      <c r="C1" s="92"/>
      <c r="D1" s="92"/>
      <c r="E1" s="92"/>
      <c r="F1" s="92"/>
      <c r="G1" s="92"/>
      <c r="H1" s="39"/>
    </row>
    <row r="2" spans="1:8" ht="24" customHeight="1" thickTop="1" x14ac:dyDescent="0.35">
      <c r="A2" s="41"/>
      <c r="B2" s="98" t="s">
        <v>84</v>
      </c>
      <c r="C2" s="98"/>
      <c r="D2" s="94" t="s">
        <v>86</v>
      </c>
      <c r="E2" s="94"/>
      <c r="F2" s="96" t="s">
        <v>88</v>
      </c>
      <c r="G2" s="96"/>
      <c r="H2" s="42"/>
    </row>
    <row r="3" spans="1:8" ht="24" customHeight="1" x14ac:dyDescent="0.3">
      <c r="A3" s="41"/>
      <c r="B3" s="99" t="s">
        <v>85</v>
      </c>
      <c r="C3" s="99"/>
      <c r="D3" s="95" t="s">
        <v>87</v>
      </c>
      <c r="E3" s="95"/>
      <c r="F3" s="97" t="s">
        <v>89</v>
      </c>
      <c r="G3" s="97"/>
      <c r="H3" s="42"/>
    </row>
    <row r="4" spans="1:8" s="8" customFormat="1" ht="24" customHeight="1" x14ac:dyDescent="0.35">
      <c r="A4" s="27"/>
      <c r="B4" s="43" t="s">
        <v>90</v>
      </c>
      <c r="C4" s="44" t="str">
        <f>IFERROR(VLOOKUP(VLOOKUP(rngInvoice,InvoicesMain[],2,FALSE),CustomerList[],3,TRUE),"")</f>
        <v>Contoso, Ltd</v>
      </c>
      <c r="D4" s="93" t="str">
        <f>"Phone: "&amp;IFERROR(VLOOKUP(VLOOKUP(rngInvoice,InvoicesMain[],2,FALSE),CustomerList[],9,FALSE),"")</f>
        <v>Phone: 432-555-0189</v>
      </c>
      <c r="E4" s="93"/>
      <c r="F4" s="43" t="s">
        <v>93</v>
      </c>
      <c r="G4" s="45" t="s">
        <v>17</v>
      </c>
    </row>
    <row r="5" spans="1:8" s="8" customFormat="1" ht="20.100000000000001" customHeight="1" x14ac:dyDescent="0.35">
      <c r="A5" s="27"/>
      <c r="B5" s="43" t="s">
        <v>91</v>
      </c>
      <c r="C5" s="44" t="str">
        <f>IFERROR(IF((VLOOKUP(VLOOKUP(rngInvoice,InvoicesMain[],2,FALSE),CustomerList[],5,FALSE))="","",(VLOOKUP(VLOOKUP(rngInvoice,InvoicesMain[],2,FALSE),CustomerList[],5,FALSE))),"")</f>
        <v>567 Walnut Lane</v>
      </c>
      <c r="D5" s="93" t="str">
        <f>"Fax:     "&amp;IFERROR(VLOOKUP(VLOOKUP(rngInvoice,InvoicesMain[],2,FALSE),CustomerList[],11,FALSE),"")</f>
        <v>Fax:     432-555-0123</v>
      </c>
      <c r="E5" s="93"/>
      <c r="F5" s="43" t="s">
        <v>94</v>
      </c>
      <c r="G5" s="82">
        <f ca="1">IFERROR(IF(VLOOKUP(rngInvoice,InvoicesMain[],3,FALSE)="","",VLOOKUP(rngInvoice,InvoicesMain[],3,FALSE)),"")</f>
        <v>46043</v>
      </c>
    </row>
    <row r="6" spans="1:8" s="8" customFormat="1" ht="20.100000000000001" customHeight="1" x14ac:dyDescent="0.35">
      <c r="A6" s="27"/>
      <c r="B6" s="46"/>
      <c r="C6" s="44" t="str">
        <f>IFERROR(VLOOKUP(VLOOKUP(rngInvoice,InvoicesMain[],2,FALSE),CustomerList[],6,FALSE)&amp;", "&amp; VLOOKUP(VLOOKUP(G4,InvoicesMain[],2,FALSE),CustomerList[],7,FALSE)&amp;" "&amp;VLOOKUP(VLOOKUP(G4,InvoicesMain[],2,FALSE),CustomerList[],8,FALSE),"")</f>
        <v>Moline, MO 098765</v>
      </c>
      <c r="D6" s="93" t="str">
        <f>"Email: "&amp;IFERROR(VLOOKUP(VLOOKUP(rngInvoice,InvoicesMain[],2,FALSE),CustomerList[],10,FALSE),"")</f>
        <v>Email: someone@example.com</v>
      </c>
      <c r="E6" s="93"/>
      <c r="F6" s="44"/>
      <c r="G6" s="47"/>
    </row>
    <row r="7" spans="1:8" ht="44.1" customHeight="1" x14ac:dyDescent="0.3">
      <c r="B7" s="48" t="s">
        <v>92</v>
      </c>
      <c r="C7" s="9"/>
      <c r="D7" s="9"/>
      <c r="E7" s="9"/>
      <c r="F7" s="9"/>
      <c r="G7" s="9"/>
    </row>
    <row r="8" spans="1:8" s="3" customFormat="1" ht="33.9" customHeight="1" x14ac:dyDescent="0.3">
      <c r="B8" s="60" t="s">
        <v>11</v>
      </c>
      <c r="C8" s="60" t="s">
        <v>0</v>
      </c>
      <c r="D8" s="60" t="s">
        <v>5</v>
      </c>
      <c r="E8" s="60" t="s">
        <v>8</v>
      </c>
      <c r="F8" s="60" t="s">
        <v>7</v>
      </c>
      <c r="G8" s="60" t="s">
        <v>6</v>
      </c>
    </row>
    <row r="9" spans="1:8" s="3" customFormat="1" ht="33.9" customHeight="1" x14ac:dyDescent="0.3">
      <c r="B9" s="49" t="str">
        <f t="array" ref="B9">IFERROR(INDEX(InvoiceDetails[],SMALL(IF(InvoiceDetails[Fattura '#]=rngInvoice,ROW(InvoiceDetails[])-ROW(InvoiceDetails[#Headers])), ROW(1:1)), MATCH($B$8, InvoiceDetails[#Headers], 0)),"")</f>
        <v/>
      </c>
      <c r="C9" s="50" t="str">
        <f t="array" ref="C9">IFERROR(INDEX(InvoiceDetails[],SMALL(IF(InvoiceDetails[Fattura '#]=rngInvoice,ROW(InvoiceDetails[])-ROW(InvoiceDetails[#Headers])), ROW(1:1)), MATCH($C$8, InvoiceDetails[#Headers], 0)),"")</f>
        <v/>
      </c>
      <c r="D9" s="51" t="str">
        <f t="array" ref="D9">IFERROR(INDEX(InvoiceDetails[],SMALL(IF(InvoiceDetails[Fattura '#]=rngInvoice,ROW(InvoiceDetails[])-ROW(InvoiceDetails[#Headers])), ROW(1:1)), MATCH($D$8, InvoiceDetails[#Headers], 0)),"")</f>
        <v/>
      </c>
      <c r="E9" s="52" t="str">
        <f t="array" ref="E9">IFERROR(INDEX(InvoiceDetails[],SMALL(IF(InvoiceDetails[Fattura '#]=rngInvoice,ROW(InvoiceDetails[])-ROW(InvoiceDetails[#Headers])), ROW(1:1)), MATCH($E$8, InvoiceDetails[#Headers], 0)),"")</f>
        <v/>
      </c>
      <c r="F9" s="52" t="str">
        <f t="array" ref="F9">IFERROR(INDEX(InvoiceDetails[],SMALL(IF(InvoiceDetails[Fattura '#]=rngInvoice,ROW(InvoiceDetails[])-ROW(InvoiceDetails[#Headers])), ROW(1:1)), MATCH($F$8, InvoiceDetails[#Headers], 0)),"")</f>
        <v/>
      </c>
      <c r="G9" s="83" t="str">
        <f t="shared" ref="G9:G23" si="0">IFERROR((D9*E9)-F9,"")</f>
        <v/>
      </c>
    </row>
    <row r="10" spans="1:8" s="3" customFormat="1" ht="33.9" customHeight="1" x14ac:dyDescent="0.3">
      <c r="B10" s="49" t="str">
        <f t="array" ref="B10">IFERROR(INDEX(InvoiceDetails[],SMALL(IF(InvoiceDetails[Fattura '#]=rngInvoice,ROW(InvoiceDetails[])-ROW(InvoiceDetails[#Headers])), ROW(2:2)), MATCH($B$8, InvoiceDetails[#Headers], 0)),"")</f>
        <v/>
      </c>
      <c r="C10" s="50" t="str">
        <f t="array" ref="C10">IFERROR(INDEX(InvoiceDetails[],SMALL(IF(InvoiceDetails[Fattura '#]=rngInvoice,ROW(InvoiceDetails[])-ROW(InvoiceDetails[#Headers])), ROW(2:2)), MATCH($C$8, InvoiceDetails[#Headers], 0)),"")</f>
        <v/>
      </c>
      <c r="D10" s="51" t="str">
        <f t="array" ref="D10">IFERROR(INDEX(InvoiceDetails[],SMALL(IF(InvoiceDetails[Fattura '#]=rngInvoice,ROW(InvoiceDetails[])-ROW(InvoiceDetails[#Headers])), ROW(2:2)), MATCH($D$8, InvoiceDetails[#Headers], 0)),"")</f>
        <v/>
      </c>
      <c r="E10" s="53" t="str">
        <f t="array" ref="E10">IFERROR(INDEX(InvoiceDetails[],SMALL(IF(InvoiceDetails[Fattura '#]=rngInvoice,ROW(InvoiceDetails[])-ROW(InvoiceDetails[#Headers])), ROW(2:2)), MATCH($E$8, InvoiceDetails[#Headers], 0)),"")</f>
        <v/>
      </c>
      <c r="F10" s="53" t="str">
        <f t="array" ref="F10">IFERROR(INDEX(InvoiceDetails[],SMALL(IF(InvoiceDetails[Fattura '#]=rngInvoice,ROW(InvoiceDetails[])-ROW(InvoiceDetails[#Headers])), ROW(2:2)), MATCH($F$8, InvoiceDetails[#Headers], 0)),"")</f>
        <v/>
      </c>
      <c r="G10" s="83" t="str">
        <f t="shared" si="0"/>
        <v/>
      </c>
    </row>
    <row r="11" spans="1:8" s="3" customFormat="1" ht="33.9" customHeight="1" x14ac:dyDescent="0.3">
      <c r="B11" s="49" t="str">
        <f t="array" ref="B11">IFERROR(INDEX(InvoiceDetails[],SMALL(IF(InvoiceDetails[Fattura '#]=rngInvoice,ROW(InvoiceDetails[])-ROW(InvoiceDetails[#Headers])), ROW(3:3)), MATCH($B$8, InvoiceDetails[#Headers], 0)),"")</f>
        <v/>
      </c>
      <c r="C11" s="50" t="str">
        <f t="array" ref="C11">IFERROR(INDEX(InvoiceDetails[],SMALL(IF(InvoiceDetails[Fattura '#]=rngInvoice,ROW(InvoiceDetails[])-ROW(InvoiceDetails[#Headers])), ROW(3:3)), MATCH($C$8, InvoiceDetails[#Headers], 0)),"")</f>
        <v/>
      </c>
      <c r="D11" s="51" t="str">
        <f t="array" ref="D11">IFERROR(INDEX(InvoiceDetails[],SMALL(IF(InvoiceDetails[Fattura '#]=rngInvoice,ROW(InvoiceDetails[])-ROW(InvoiceDetails[#Headers])), ROW(3:3)), MATCH($D$8, InvoiceDetails[#Headers], 0)),"")</f>
        <v/>
      </c>
      <c r="E11" s="53" t="str">
        <f t="array" ref="E11">IFERROR(INDEX(InvoiceDetails[],SMALL(IF(InvoiceDetails[Fattura '#]=rngInvoice,ROW(InvoiceDetails[])-ROW(InvoiceDetails[#Headers])), ROW(3:3)), MATCH($E$8, InvoiceDetails[#Headers], 0)),"")</f>
        <v/>
      </c>
      <c r="F11" s="53" t="str">
        <f t="array" ref="F11">IFERROR(INDEX(InvoiceDetails[],SMALL(IF(InvoiceDetails[Fattura '#]=rngInvoice,ROW(InvoiceDetails[])-ROW(InvoiceDetails[#Headers])), ROW(3:3)), MATCH($F$8, InvoiceDetails[#Headers], 0)),"")</f>
        <v/>
      </c>
      <c r="G11" s="83" t="str">
        <f t="shared" si="0"/>
        <v/>
      </c>
    </row>
    <row r="12" spans="1:8" s="3" customFormat="1" ht="33.9" customHeight="1" x14ac:dyDescent="0.3">
      <c r="B12" s="49" t="str">
        <f t="array" ref="B12">IFERROR(INDEX(InvoiceDetails[],SMALL(IF(InvoiceDetails[Fattura '#]=rngInvoice,ROW(InvoiceDetails[])-ROW(InvoiceDetails[#Headers])), ROW(4:4)), MATCH($B$8, InvoiceDetails[#Headers], 0)),"")</f>
        <v/>
      </c>
      <c r="C12" s="50" t="str">
        <f t="array" ref="C12">IFERROR(INDEX(InvoiceDetails[],SMALL(IF(InvoiceDetails[Fattura '#]=rngInvoice,ROW(InvoiceDetails[])-ROW(InvoiceDetails[#Headers])), ROW(4:4)), MATCH($C$8, InvoiceDetails[#Headers], 0)),"")</f>
        <v/>
      </c>
      <c r="D12" s="51" t="str">
        <f t="array" ref="D12">IFERROR(INDEX(InvoiceDetails[],SMALL(IF(InvoiceDetails[Fattura '#]=rngInvoice,ROW(InvoiceDetails[])-ROW(InvoiceDetails[#Headers])), ROW(4:4)), MATCH($D$8, InvoiceDetails[#Headers], 0)),"")</f>
        <v/>
      </c>
      <c r="E12" s="53" t="str">
        <f t="array" ref="E12">IFERROR(INDEX(InvoiceDetails[],SMALL(IF(InvoiceDetails[Fattura '#]=rngInvoice,ROW(InvoiceDetails[])-ROW(InvoiceDetails[#Headers])), ROW(4:4)), MATCH($E$8, InvoiceDetails[#Headers], 0)),"")</f>
        <v/>
      </c>
      <c r="F12" s="53" t="str">
        <f t="array" ref="F12">IFERROR(INDEX(InvoiceDetails[],SMALL(IF(InvoiceDetails[Fattura '#]=rngInvoice,ROW(InvoiceDetails[])-ROW(InvoiceDetails[#Headers])), ROW(4:4)), MATCH($F$8, InvoiceDetails[#Headers], 0)),"")</f>
        <v/>
      </c>
      <c r="G12" s="83" t="str">
        <f t="shared" si="0"/>
        <v/>
      </c>
    </row>
    <row r="13" spans="1:8" s="3" customFormat="1" ht="33.9" customHeight="1" x14ac:dyDescent="0.3">
      <c r="B13" s="49" t="str">
        <f t="array" ref="B13">IFERROR(INDEX(InvoiceDetails[],SMALL(IF(InvoiceDetails[Fattura '#]=rngInvoice,ROW(InvoiceDetails[])-ROW(InvoiceDetails[#Headers])), ROW(5:5)), MATCH($B$8, InvoiceDetails[#Headers], 0)),"")</f>
        <v/>
      </c>
      <c r="C13" s="50" t="str">
        <f t="array" ref="C13">IFERROR(INDEX(InvoiceDetails[],SMALL(IF(InvoiceDetails[Fattura '#]=rngInvoice,ROW(InvoiceDetails[])-ROW(InvoiceDetails[#Headers])), ROW(5:5)), MATCH($C$8, InvoiceDetails[#Headers], 0)),"")</f>
        <v/>
      </c>
      <c r="D13" s="51" t="str">
        <f t="array" ref="D13">IFERROR(INDEX(InvoiceDetails[],SMALL(IF(InvoiceDetails[Fattura '#]=rngInvoice,ROW(InvoiceDetails[])-ROW(InvoiceDetails[#Headers])), ROW(5:5)), MATCH($D$8, InvoiceDetails[#Headers], 0)),"")</f>
        <v/>
      </c>
      <c r="E13" s="53" t="str">
        <f t="array" ref="E13">IFERROR(INDEX(InvoiceDetails[],SMALL(IF(InvoiceDetails[Fattura '#]=rngInvoice,ROW(InvoiceDetails[])-ROW(InvoiceDetails[#Headers])), ROW(5:5)), MATCH($E$8, InvoiceDetails[#Headers], 0)),"")</f>
        <v/>
      </c>
      <c r="F13" s="53" t="str">
        <f t="array" ref="F13">IFERROR(INDEX(InvoiceDetails[],SMALL(IF(InvoiceDetails[Fattura '#]=rngInvoice,ROW(InvoiceDetails[])-ROW(InvoiceDetails[#Headers])), ROW(5:5)), MATCH($F$8, InvoiceDetails[#Headers], 0)),"")</f>
        <v/>
      </c>
      <c r="G13" s="83" t="str">
        <f t="shared" si="0"/>
        <v/>
      </c>
    </row>
    <row r="14" spans="1:8" s="3" customFormat="1" ht="33.9" customHeight="1" x14ac:dyDescent="0.3">
      <c r="B14" s="49" t="str">
        <f t="array" ref="B14">IFERROR(INDEX(InvoiceDetails[],SMALL(IF(InvoiceDetails[Fattura '#]=rngInvoice,ROW(InvoiceDetails[])-ROW(InvoiceDetails[#Headers])), ROW(6:6)), MATCH($B$8, InvoiceDetails[#Headers], 0)),"")</f>
        <v/>
      </c>
      <c r="C14" s="50" t="str">
        <f t="array" ref="C14">IFERROR(INDEX(InvoiceDetails[],SMALL(IF(InvoiceDetails[Fattura '#]=rngInvoice,ROW(InvoiceDetails[])-ROW(InvoiceDetails[#Headers])), ROW(6:6)), MATCH($C$8, InvoiceDetails[#Headers], 0)),"")</f>
        <v/>
      </c>
      <c r="D14" s="51" t="str">
        <f t="array" ref="D14">IFERROR(INDEX(InvoiceDetails[],SMALL(IF(InvoiceDetails[Fattura '#]=rngInvoice,ROW(InvoiceDetails[])-ROW(InvoiceDetails[#Headers])), ROW(6:6)), MATCH($D$8, InvoiceDetails[#Headers], 0)),"")</f>
        <v/>
      </c>
      <c r="E14" s="53" t="str">
        <f t="array" ref="E14">IFERROR(INDEX(InvoiceDetails[],SMALL(IF(InvoiceDetails[Fattura '#]=rngInvoice,ROW(InvoiceDetails[])-ROW(InvoiceDetails[#Headers])), ROW(6:6)), MATCH($E$8, InvoiceDetails[#Headers], 0)),"")</f>
        <v/>
      </c>
      <c r="F14" s="53" t="str">
        <f t="array" ref="F14">IFERROR(INDEX(InvoiceDetails[],SMALL(IF(InvoiceDetails[Fattura '#]=rngInvoice,ROW(InvoiceDetails[])-ROW(InvoiceDetails[#Headers])), ROW(6:6)), MATCH($F$8, InvoiceDetails[#Headers], 0)),"")</f>
        <v/>
      </c>
      <c r="G14" s="83" t="str">
        <f t="shared" si="0"/>
        <v/>
      </c>
    </row>
    <row r="15" spans="1:8" s="3" customFormat="1" ht="33.9" customHeight="1" x14ac:dyDescent="0.3">
      <c r="B15" s="49" t="str">
        <f t="array" ref="B15">IFERROR(INDEX(InvoiceDetails[],SMALL(IF(InvoiceDetails[Fattura '#]=rngInvoice,ROW(InvoiceDetails[])-ROW(InvoiceDetails[#Headers])), ROW(7:7)), MATCH($B$8, InvoiceDetails[#Headers], 0)),"")</f>
        <v/>
      </c>
      <c r="C15" s="50" t="str">
        <f t="array" ref="C15">IFERROR(INDEX(InvoiceDetails[],SMALL(IF(InvoiceDetails[Fattura '#]=rngInvoice,ROW(InvoiceDetails[])-ROW(InvoiceDetails[#Headers])), ROW(7:7)), MATCH($C$8, InvoiceDetails[#Headers], 0)),"")</f>
        <v/>
      </c>
      <c r="D15" s="51" t="str">
        <f t="array" ref="D15">IFERROR(INDEX(InvoiceDetails[],SMALL(IF(InvoiceDetails[Fattura '#]=rngInvoice,ROW(InvoiceDetails[])-ROW(InvoiceDetails[#Headers])), ROW(7:7)), MATCH($D$8, InvoiceDetails[#Headers], 0)),"")</f>
        <v/>
      </c>
      <c r="E15" s="53" t="str">
        <f t="array" ref="E15">IFERROR(INDEX(InvoiceDetails[],SMALL(IF(InvoiceDetails[Fattura '#]=rngInvoice,ROW(InvoiceDetails[])-ROW(InvoiceDetails[#Headers])), ROW(7:7)), MATCH($E$8, InvoiceDetails[#Headers], 0)),"")</f>
        <v/>
      </c>
      <c r="F15" s="53" t="str">
        <f t="array" ref="F15">IFERROR(INDEX(InvoiceDetails[],SMALL(IF(InvoiceDetails[Fattura '#]=rngInvoice,ROW(InvoiceDetails[])-ROW(InvoiceDetails[#Headers])), ROW(7:7)), MATCH($F$8, InvoiceDetails[#Headers], 0)),"")</f>
        <v/>
      </c>
      <c r="G15" s="83" t="str">
        <f t="shared" si="0"/>
        <v/>
      </c>
    </row>
    <row r="16" spans="1:8" s="3" customFormat="1" ht="33.9" customHeight="1" x14ac:dyDescent="0.3">
      <c r="B16" s="49" t="str">
        <f t="array" ref="B16">IFERROR(INDEX(InvoiceDetails[],SMALL(IF(InvoiceDetails[Fattura '#]=rngInvoice,ROW(InvoiceDetails[])-ROW(InvoiceDetails[#Headers])), ROW(8:8)), MATCH($B$8, InvoiceDetails[#Headers], 0)),"")</f>
        <v/>
      </c>
      <c r="C16" s="50" t="str">
        <f t="array" ref="C16">IFERROR(INDEX(InvoiceDetails[],SMALL(IF(InvoiceDetails[Fattura '#]=rngInvoice,ROW(InvoiceDetails[])-ROW(InvoiceDetails[#Headers])), ROW(8:8)), MATCH($C$8, InvoiceDetails[#Headers], 0)),"")</f>
        <v/>
      </c>
      <c r="D16" s="51" t="str">
        <f t="array" ref="D16">IFERROR(INDEX(InvoiceDetails[],SMALL(IF(InvoiceDetails[Fattura '#]=rngInvoice,ROW(InvoiceDetails[])-ROW(InvoiceDetails[#Headers])), ROW(8:8)), MATCH($D$8, InvoiceDetails[#Headers], 0)),"")</f>
        <v/>
      </c>
      <c r="E16" s="53" t="str">
        <f t="array" ref="E16">IFERROR(INDEX(InvoiceDetails[],SMALL(IF(InvoiceDetails[Fattura '#]=rngInvoice,ROW(InvoiceDetails[])-ROW(InvoiceDetails[#Headers])), ROW(8:8)), MATCH($E$8, InvoiceDetails[#Headers], 0)),"")</f>
        <v/>
      </c>
      <c r="F16" s="53" t="str">
        <f t="array" ref="F16">IFERROR(INDEX(InvoiceDetails[],SMALL(IF(InvoiceDetails[Fattura '#]=rngInvoice,ROW(InvoiceDetails[])-ROW(InvoiceDetails[#Headers])), ROW(8:8)), MATCH($F$8, InvoiceDetails[#Headers], 0)),"")</f>
        <v/>
      </c>
      <c r="G16" s="83" t="str">
        <f t="shared" si="0"/>
        <v/>
      </c>
    </row>
    <row r="17" spans="1:7" s="3" customFormat="1" ht="33.9" customHeight="1" x14ac:dyDescent="0.3">
      <c r="B17" s="49" t="str">
        <f t="array" ref="B17">IFERROR(INDEX(InvoiceDetails[],SMALL(IF(InvoiceDetails[Fattura '#]=rngInvoice,ROW(InvoiceDetails[])-ROW(InvoiceDetails[#Headers])), ROW(9:9)), MATCH($B$8, InvoiceDetails[#Headers], 0)),"")</f>
        <v/>
      </c>
      <c r="C17" s="50" t="str">
        <f t="array" ref="C17">IFERROR(INDEX(InvoiceDetails[],SMALL(IF(InvoiceDetails[Fattura '#]=rngInvoice,ROW(InvoiceDetails[])-ROW(InvoiceDetails[#Headers])), ROW(9:9)), MATCH($C$8, InvoiceDetails[#Headers], 0)),"")</f>
        <v/>
      </c>
      <c r="D17" s="51" t="str">
        <f t="array" ref="D17">IFERROR(INDEX(InvoiceDetails[],SMALL(IF(InvoiceDetails[Fattura '#]=rngInvoice,ROW(InvoiceDetails[])-ROW(InvoiceDetails[#Headers])), ROW(9:9)), MATCH($D$8, InvoiceDetails[#Headers], 0)),"")</f>
        <v/>
      </c>
      <c r="E17" s="53" t="str">
        <f t="array" ref="E17">IFERROR(INDEX(InvoiceDetails[],SMALL(IF(InvoiceDetails[Fattura '#]=rngInvoice,ROW(InvoiceDetails[])-ROW(InvoiceDetails[#Headers])), ROW(9:9)), MATCH($E$8, InvoiceDetails[#Headers], 0)),"")</f>
        <v/>
      </c>
      <c r="F17" s="53" t="str">
        <f t="array" ref="F17">IFERROR(INDEX(InvoiceDetails[],SMALL(IF(InvoiceDetails[Fattura '#]=rngInvoice,ROW(InvoiceDetails[])-ROW(InvoiceDetails[#Headers])), ROW(9:9)), MATCH($F$8, InvoiceDetails[#Headers], 0)),"")</f>
        <v/>
      </c>
      <c r="G17" s="83" t="str">
        <f t="shared" si="0"/>
        <v/>
      </c>
    </row>
    <row r="18" spans="1:7" s="3" customFormat="1" ht="33.9" customHeight="1" x14ac:dyDescent="0.3">
      <c r="B18" s="49" t="str">
        <f t="array" ref="B18">IFERROR(INDEX(InvoiceDetails[],SMALL(IF(InvoiceDetails[Fattura '#]=rngInvoice,ROW(InvoiceDetails[])-ROW(InvoiceDetails[#Headers])), ROW(10:10)), MATCH($B$8, InvoiceDetails[#Headers], 0)),"")</f>
        <v/>
      </c>
      <c r="C18" s="50" t="str">
        <f t="array" ref="C18">IFERROR(INDEX(InvoiceDetails[],SMALL(IF(InvoiceDetails[Fattura '#]=rngInvoice,ROW(InvoiceDetails[])-ROW(InvoiceDetails[#Headers])), ROW(10:10)), MATCH($C$8, InvoiceDetails[#Headers], 0)),"")</f>
        <v/>
      </c>
      <c r="D18" s="51" t="str">
        <f t="array" ref="D18">IFERROR(INDEX(InvoiceDetails[],SMALL(IF(InvoiceDetails[Fattura '#]=rngInvoice,ROW(InvoiceDetails[])-ROW(InvoiceDetails[#Headers])), ROW(10:10)), MATCH($D$8, InvoiceDetails[#Headers], 0)),"")</f>
        <v/>
      </c>
      <c r="E18" s="53" t="str">
        <f t="array" ref="E18">IFERROR(INDEX(InvoiceDetails[],SMALL(IF(InvoiceDetails[Fattura '#]=rngInvoice,ROW(InvoiceDetails[])-ROW(InvoiceDetails[#Headers])), ROW(10:10)), MATCH($E$8, InvoiceDetails[#Headers], 0)),"")</f>
        <v/>
      </c>
      <c r="F18" s="53" t="str">
        <f t="array" ref="F18">IFERROR(INDEX(InvoiceDetails[],SMALL(IF(InvoiceDetails[Fattura '#]=rngInvoice,ROW(InvoiceDetails[])-ROW(InvoiceDetails[#Headers])), ROW(10:10)), MATCH($F$8, InvoiceDetails[#Headers], 0)),"")</f>
        <v/>
      </c>
      <c r="G18" s="83" t="str">
        <f t="shared" si="0"/>
        <v/>
      </c>
    </row>
    <row r="19" spans="1:7" s="3" customFormat="1" ht="33.9" customHeight="1" x14ac:dyDescent="0.3">
      <c r="B19" s="49" t="str">
        <f t="array" ref="B19">IFERROR(INDEX(InvoiceDetails[],SMALL(IF(InvoiceDetails[Fattura '#]=rngInvoice,ROW(InvoiceDetails[])-ROW(InvoiceDetails[#Headers])), ROW(11:11)), MATCH($B$8, InvoiceDetails[#Headers], 0)),"")</f>
        <v/>
      </c>
      <c r="C19" s="50" t="str">
        <f t="array" ref="C19">IFERROR(INDEX(InvoiceDetails[],SMALL(IF(InvoiceDetails[Fattura '#]=rngInvoice,ROW(InvoiceDetails[])-ROW(InvoiceDetails[#Headers])), ROW(11:11)), MATCH($C$8, InvoiceDetails[#Headers], 0)),"")</f>
        <v/>
      </c>
      <c r="D19" s="51" t="str">
        <f t="array" ref="D19">IFERROR(INDEX(InvoiceDetails[],SMALL(IF(InvoiceDetails[Fattura '#]=rngInvoice,ROW(InvoiceDetails[])-ROW(InvoiceDetails[#Headers])), ROW(11:11)), MATCH($D$8, InvoiceDetails[#Headers], 0)),"")</f>
        <v/>
      </c>
      <c r="E19" s="53" t="str">
        <f t="array" ref="E19">IFERROR(INDEX(InvoiceDetails[],SMALL(IF(InvoiceDetails[Fattura '#]=rngInvoice,ROW(InvoiceDetails[])-ROW(InvoiceDetails[#Headers])), ROW(11:11)), MATCH($E$8, InvoiceDetails[#Headers], 0)),"")</f>
        <v/>
      </c>
      <c r="F19" s="53" t="str">
        <f t="array" ref="F19">IFERROR(INDEX(InvoiceDetails[],SMALL(IF(InvoiceDetails[Fattura '#]=rngInvoice,ROW(InvoiceDetails[])-ROW(InvoiceDetails[#Headers])), ROW(11:11)), MATCH($F$8, InvoiceDetails[#Headers], 0)),"")</f>
        <v/>
      </c>
      <c r="G19" s="83" t="str">
        <f t="shared" si="0"/>
        <v/>
      </c>
    </row>
    <row r="20" spans="1:7" s="3" customFormat="1" ht="33.9" customHeight="1" x14ac:dyDescent="0.3">
      <c r="B20" s="49" t="str">
        <f t="array" ref="B20">IFERROR(INDEX(InvoiceDetails[],SMALL(IF(InvoiceDetails[Fattura '#]=rngInvoice,ROW(InvoiceDetails[])-ROW(InvoiceDetails[#Headers])), ROW(12:12)), MATCH($B$8, InvoiceDetails[#Headers], 0)),"")</f>
        <v/>
      </c>
      <c r="C20" s="50" t="str">
        <f t="array" ref="C20">IFERROR(INDEX(InvoiceDetails[],SMALL(IF(InvoiceDetails[Fattura '#]=rngInvoice,ROW(InvoiceDetails[])-ROW(InvoiceDetails[#Headers])), ROW(12:12)), MATCH($C$8, InvoiceDetails[#Headers], 0)),"")</f>
        <v/>
      </c>
      <c r="D20" s="51" t="str">
        <f t="array" ref="D20">IFERROR(INDEX(InvoiceDetails[],SMALL(IF(InvoiceDetails[Fattura '#]=rngInvoice,ROW(InvoiceDetails[])-ROW(InvoiceDetails[#Headers])), ROW(12:12)), MATCH($D$8, InvoiceDetails[#Headers], 0)),"")</f>
        <v/>
      </c>
      <c r="E20" s="53" t="str">
        <f t="array" ref="E20">IFERROR(INDEX(InvoiceDetails[],SMALL(IF(InvoiceDetails[Fattura '#]=rngInvoice,ROW(InvoiceDetails[])-ROW(InvoiceDetails[#Headers])), ROW(12:12)), MATCH($E$8, InvoiceDetails[#Headers], 0)),"")</f>
        <v/>
      </c>
      <c r="F20" s="53" t="str">
        <f t="array" ref="F20">IFERROR(INDEX(InvoiceDetails[],SMALL(IF(InvoiceDetails[Fattura '#]=rngInvoice,ROW(InvoiceDetails[])-ROW(InvoiceDetails[#Headers])), ROW(12:12)), MATCH($F$8, InvoiceDetails[#Headers], 0)),"")</f>
        <v/>
      </c>
      <c r="G20" s="83" t="str">
        <f t="shared" si="0"/>
        <v/>
      </c>
    </row>
    <row r="21" spans="1:7" s="3" customFormat="1" ht="33.9" customHeight="1" x14ac:dyDescent="0.3">
      <c r="B21" s="49" t="str">
        <f t="array" ref="B21">IFERROR(INDEX(InvoiceDetails[],SMALL(IF(InvoiceDetails[Fattura '#]=rngInvoice,ROW(InvoiceDetails[])-ROW(InvoiceDetails[#Headers])), ROW(13:13)), MATCH($B$8, InvoiceDetails[#Headers], 0)),"")</f>
        <v/>
      </c>
      <c r="C21" s="50" t="str">
        <f t="array" ref="C21">IFERROR(INDEX(InvoiceDetails[],SMALL(IF(InvoiceDetails[Fattura '#]=rngInvoice,ROW(InvoiceDetails[])-ROW(InvoiceDetails[#Headers])), ROW(13:13)), MATCH($C$8, InvoiceDetails[#Headers], 0)),"")</f>
        <v/>
      </c>
      <c r="D21" s="51" t="str">
        <f t="array" ref="D21">IFERROR(INDEX(InvoiceDetails[],SMALL(IF(InvoiceDetails[Fattura '#]=rngInvoice,ROW(InvoiceDetails[])-ROW(InvoiceDetails[#Headers])), ROW(13:13)), MATCH($D$8, InvoiceDetails[#Headers], 0)),"")</f>
        <v/>
      </c>
      <c r="E21" s="53" t="str">
        <f t="array" ref="E21">IFERROR(INDEX(InvoiceDetails[],SMALL(IF(InvoiceDetails[Fattura '#]=rngInvoice,ROW(InvoiceDetails[])-ROW(InvoiceDetails[#Headers])), ROW(13:13)), MATCH($E$8, InvoiceDetails[#Headers], 0)),"")</f>
        <v/>
      </c>
      <c r="F21" s="53" t="str">
        <f t="array" ref="F21">IFERROR(INDEX(InvoiceDetails[],SMALL(IF(InvoiceDetails[Fattura '#]=rngInvoice,ROW(InvoiceDetails[])-ROW(InvoiceDetails[#Headers])), ROW(13:13)), MATCH($F$8, InvoiceDetails[#Headers], 0)),"")</f>
        <v/>
      </c>
      <c r="G21" s="54" t="str">
        <f t="shared" si="0"/>
        <v/>
      </c>
    </row>
    <row r="22" spans="1:7" s="3" customFormat="1" ht="33.9" customHeight="1" x14ac:dyDescent="0.3">
      <c r="B22" s="49" t="str">
        <f t="array" ref="B22">IFERROR(INDEX(InvoiceDetails[],SMALL(IF(InvoiceDetails[Fattura '#]=rngInvoice,ROW(InvoiceDetails[])-ROW(InvoiceDetails[#Headers])), ROW(#REF!)), MATCH($B$8, InvoiceDetails[#Headers], 0)),"")</f>
        <v/>
      </c>
      <c r="C22" s="50" t="str">
        <f t="array" ref="C22">IFERROR(INDEX(InvoiceDetails[],SMALL(IF(InvoiceDetails[Fattura '#]=rngInvoice,ROW(InvoiceDetails[])-ROW(InvoiceDetails[#Headers])), ROW(#REF!)), MATCH($C$8, InvoiceDetails[#Headers], 0)),"")</f>
        <v/>
      </c>
      <c r="D22" s="51" t="str">
        <f t="array" ref="D22">IFERROR(INDEX(InvoiceDetails[],SMALL(IF(InvoiceDetails[Fattura '#]=rngInvoice,ROW(InvoiceDetails[])-ROW(InvoiceDetails[#Headers])), ROW(#REF!)), MATCH($D$8, InvoiceDetails[#Headers], 0)),"")</f>
        <v/>
      </c>
      <c r="E22" s="53" t="str">
        <f t="array" ref="E22">IFERROR(INDEX(InvoiceDetails[],SMALL(IF(InvoiceDetails[Fattura '#]=rngInvoice,ROW(InvoiceDetails[])-ROW(InvoiceDetails[#Headers])), ROW(#REF!)), MATCH($E$8, InvoiceDetails[#Headers], 0)),"")</f>
        <v/>
      </c>
      <c r="F22" s="53" t="str">
        <f t="array" ref="F22">IFERROR(INDEX(InvoiceDetails[],SMALL(IF(InvoiceDetails[Fattura '#]=rngInvoice,ROW(InvoiceDetails[])-ROW(InvoiceDetails[#Headers])), ROW(#REF!)), MATCH($F$8, InvoiceDetails[#Headers], 0)),"")</f>
        <v/>
      </c>
      <c r="G22" s="54" t="str">
        <f t="shared" si="0"/>
        <v/>
      </c>
    </row>
    <row r="23" spans="1:7" s="3" customFormat="1" ht="33.9" customHeight="1" x14ac:dyDescent="0.3">
      <c r="B23" s="49" t="str">
        <f t="array" ref="B23">IFERROR(INDEX(InvoiceDetails[],SMALL(IF(InvoiceDetails[Fattura '#]=rngInvoice,ROW(InvoiceDetails[])-ROW(InvoiceDetails[#Headers])), ROW(#REF!)), MATCH($B$8, InvoiceDetails[#Headers], 0)),"")</f>
        <v/>
      </c>
      <c r="C23" s="50" t="str">
        <f t="array" ref="C23">IFERROR(INDEX(InvoiceDetails[],SMALL(IF(InvoiceDetails[Fattura '#]=rngInvoice,ROW(InvoiceDetails[])-ROW(InvoiceDetails[#Headers])), ROW(#REF!)), MATCH($C$8, InvoiceDetails[#Headers], 0)),"")</f>
        <v/>
      </c>
      <c r="D23" s="51" t="str">
        <f t="array" ref="D23">IFERROR(INDEX(InvoiceDetails[],SMALL(IF(InvoiceDetails[Fattura '#]=rngInvoice,ROW(InvoiceDetails[])-ROW(InvoiceDetails[#Headers])), ROW(#REF!)), MATCH($D$8, InvoiceDetails[#Headers], 0)),"")</f>
        <v/>
      </c>
      <c r="E23" s="53" t="str">
        <f t="array" ref="E23">IFERROR(INDEX(InvoiceDetails[],SMALL(IF(InvoiceDetails[Fattura '#]=rngInvoice,ROW(InvoiceDetails[])-ROW(InvoiceDetails[#Headers])), ROW(#REF!)), MATCH($E$8, InvoiceDetails[#Headers], 0)),"")</f>
        <v/>
      </c>
      <c r="F23" s="53" t="str">
        <f t="array" ref="F23">IFERROR(INDEX(InvoiceDetails[],SMALL(IF(InvoiceDetails[Fattura '#]=rngInvoice,ROW(InvoiceDetails[])-ROW(InvoiceDetails[#Headers])), ROW(#REF!)), MATCH($F$8, InvoiceDetails[#Headers], 0)),"")</f>
        <v/>
      </c>
      <c r="G23" s="54" t="str">
        <f t="shared" si="0"/>
        <v/>
      </c>
    </row>
    <row r="24" spans="1:7" s="3" customFormat="1" ht="33.9" customHeight="1" x14ac:dyDescent="0.3">
      <c r="D24" s="6"/>
      <c r="E24" s="6"/>
      <c r="F24" s="55" t="s">
        <v>95</v>
      </c>
      <c r="G24" s="84">
        <f>SUM(ProjectInvoice[Price])</f>
        <v>0</v>
      </c>
    </row>
    <row r="25" spans="1:7" s="3" customFormat="1" ht="33.9" customHeight="1" x14ac:dyDescent="0.3">
      <c r="D25" s="6"/>
      <c r="E25" s="6"/>
      <c r="F25" s="55" t="s">
        <v>96</v>
      </c>
      <c r="G25" s="56">
        <f>VLOOKUP(rngInvoice,InvoicesMain[],5)</f>
        <v>8.7499999999999994E-2</v>
      </c>
    </row>
    <row r="26" spans="1:7" s="3" customFormat="1" ht="33.9" customHeight="1" x14ac:dyDescent="0.3">
      <c r="D26" s="6"/>
      <c r="E26" s="6"/>
      <c r="F26" s="55" t="s">
        <v>97</v>
      </c>
      <c r="G26" s="57">
        <f>G24*G25</f>
        <v>0</v>
      </c>
    </row>
    <row r="27" spans="1:7" s="3" customFormat="1" ht="33.9" customHeight="1" x14ac:dyDescent="0.3">
      <c r="C27" s="7"/>
      <c r="F27" s="55" t="s">
        <v>98</v>
      </c>
      <c r="G27" s="57">
        <f>VLOOKUP(rngInvoice,InvoicesMain[],6)</f>
        <v>0</v>
      </c>
    </row>
    <row r="28" spans="1:7" s="3" customFormat="1" ht="33.9" customHeight="1" thickBot="1" x14ac:dyDescent="0.35">
      <c r="B28" s="62" t="s">
        <v>101</v>
      </c>
      <c r="C28" s="62"/>
      <c r="D28" s="62"/>
      <c r="E28" s="65"/>
      <c r="F28" s="58" t="s">
        <v>99</v>
      </c>
      <c r="G28" s="57">
        <f>VLOOKUP(rngInvoice,InvoicesMain[],7)</f>
        <v>0</v>
      </c>
    </row>
    <row r="29" spans="1:7" ht="33.9" customHeight="1" thickTop="1" x14ac:dyDescent="0.3">
      <c r="B29" s="91" t="s">
        <v>102</v>
      </c>
      <c r="C29" s="91"/>
      <c r="D29" s="91"/>
      <c r="E29" s="64"/>
      <c r="F29" s="59" t="s">
        <v>100</v>
      </c>
      <c r="G29" s="85">
        <f>(G24+G26+G27)-G28</f>
        <v>0</v>
      </c>
    </row>
    <row r="30" spans="1:7" ht="33.9" customHeight="1" x14ac:dyDescent="0.3">
      <c r="A30" s="2"/>
      <c r="E30" s="61"/>
      <c r="F30" s="61"/>
    </row>
    <row r="32" spans="1:7" ht="33.9" customHeight="1" x14ac:dyDescent="0.3">
      <c r="D32" s="63"/>
      <c r="E32" s="63"/>
      <c r="F32" s="63"/>
    </row>
  </sheetData>
  <sheetProtection formatCells="0" formatColumns="0" formatRows="0" selectLockedCells="1" sort="0"/>
  <mergeCells count="11">
    <mergeCell ref="B29:D29"/>
    <mergeCell ref="B1:G1"/>
    <mergeCell ref="D4:E4"/>
    <mergeCell ref="D5:E5"/>
    <mergeCell ref="D6:E6"/>
    <mergeCell ref="D2:E2"/>
    <mergeCell ref="D3:E3"/>
    <mergeCell ref="F2:G2"/>
    <mergeCell ref="F3:G3"/>
    <mergeCell ref="B2:C2"/>
    <mergeCell ref="B3:C3"/>
  </mergeCells>
  <phoneticPr fontId="1" type="noConversion"/>
  <conditionalFormatting sqref="B9:F23 F24:F28">
    <cfRule type="expression" dxfId="8" priority="7">
      <formula>MOD(ROW(),2)=0</formula>
    </cfRule>
  </conditionalFormatting>
  <conditionalFormatting sqref="G9:G23">
    <cfRule type="expression" dxfId="7" priority="4">
      <formula>MOD(ROW(),2)=0</formula>
    </cfRule>
    <cfRule type="expression" dxfId="6" priority="5">
      <formula>MOD(ROW(),2)=1</formula>
    </cfRule>
  </conditionalFormatting>
  <conditionalFormatting sqref="G24:G28">
    <cfRule type="expression" dxfId="5" priority="1">
      <formula>MOD(ROW(),2)=1</formula>
    </cfRule>
    <cfRule type="expression" dxfId="4" priority="2">
      <formula>MOD(ROW(),2)=0</formula>
    </cfRule>
  </conditionalFormatting>
  <dataValidations count="1">
    <dataValidation type="list" allowBlank="1" showInputMessage="1" showErrorMessage="1" errorTitle="Invalid Data" error="Please select and Invoice number from this list. If your invoice isn't shown, check the worksheet named Invoices - Main." sqref="G4" xr:uid="{00000000-0002-0000-0000-000000000000}">
      <formula1>Invoice_No</formula1>
    </dataValidation>
  </dataValidations>
  <printOptions horizontalCentered="1"/>
  <pageMargins left="0.7" right="0.7" top="1" bottom="1" header="0.3" footer="0.3"/>
  <pageSetup scale="18" orientation="portrait" horizontalDpi="300" verticalDpi="300" r:id="rId1"/>
  <headerFooter differentFirst="1" alignWithMargins="0">
    <oddFooter>Page &amp;P of &amp;N</oddFooter>
  </headerFooter>
  <ignoredErrors>
    <ignoredError sqref="B9:F21 B22:F23" emptyCellReference="1"/>
  </ignoredErrors>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theme="9" tint="0.39997558519241921"/>
    <pageSetUpPr autoPageBreaks="0" fitToPage="1"/>
  </sheetPr>
  <dimension ref="A1:L5"/>
  <sheetViews>
    <sheetView showGridLines="0" zoomScaleNormal="100" workbookViewId="0">
      <selection activeCell="L6" sqref="L6"/>
    </sheetView>
  </sheetViews>
  <sheetFormatPr baseColWidth="10" defaultColWidth="9" defaultRowHeight="33.9" customHeight="1" x14ac:dyDescent="0.3"/>
  <cols>
    <col min="1" max="1" width="2.88671875" style="14" customWidth="1"/>
    <col min="2" max="2" width="16.5546875" hidden="1" customWidth="1"/>
    <col min="3" max="3" width="18.6640625" customWidth="1"/>
    <col min="4" max="4" width="24.6640625" style="12" customWidth="1"/>
    <col min="5" max="5" width="22.33203125" style="12" customWidth="1"/>
    <col min="6" max="6" width="26.5546875" style="12" customWidth="1"/>
    <col min="7" max="7" width="17.33203125" style="12" customWidth="1"/>
    <col min="8" max="8" width="11.88671875" style="16" customWidth="1"/>
    <col min="9" max="9" width="15.6640625" style="13" customWidth="1"/>
    <col min="10" max="10" width="14.6640625" style="14" customWidth="1"/>
    <col min="11" max="11" width="22.5546875" style="14" customWidth="1"/>
    <col min="12" max="12" width="15.33203125" style="15" customWidth="1"/>
    <col min="13" max="13" width="2.88671875" customWidth="1"/>
  </cols>
  <sheetData>
    <row r="1" spans="2:12" ht="29.1" customHeight="1" x14ac:dyDescent="0.3">
      <c r="C1" s="66" t="s">
        <v>103</v>
      </c>
      <c r="D1" s="67"/>
      <c r="E1" s="67"/>
      <c r="F1" s="67"/>
      <c r="G1" s="67"/>
      <c r="H1" s="68"/>
      <c r="I1" s="69"/>
      <c r="J1" s="70"/>
      <c r="K1" s="70"/>
      <c r="L1" s="71"/>
    </row>
    <row r="2" spans="2:12" s="10" customFormat="1" ht="24" customHeight="1" x14ac:dyDescent="0.3">
      <c r="B2" s="11" t="s">
        <v>1</v>
      </c>
      <c r="C2" s="17" t="s">
        <v>104</v>
      </c>
      <c r="D2" s="17" t="s">
        <v>106</v>
      </c>
      <c r="E2" s="17" t="s">
        <v>108</v>
      </c>
      <c r="F2" s="17" t="s">
        <v>109</v>
      </c>
      <c r="G2" s="17" t="s">
        <v>110</v>
      </c>
      <c r="H2" s="17" t="s">
        <v>111</v>
      </c>
      <c r="I2" s="17" t="s">
        <v>112</v>
      </c>
      <c r="J2" s="17" t="s">
        <v>113</v>
      </c>
      <c r="K2" s="25" t="s">
        <v>88</v>
      </c>
      <c r="L2" s="17" t="s">
        <v>2</v>
      </c>
    </row>
    <row r="3" spans="2:12" ht="33.9" customHeight="1" x14ac:dyDescent="0.3">
      <c r="B3" s="4" t="str">
        <f t="shared" ref="B3:B4" si="0">C3&amp; " - "&amp;D3</f>
        <v>1 - Giocattoli Tailspin</v>
      </c>
      <c r="C3" s="21">
        <v>1</v>
      </c>
      <c r="D3" s="19" t="s">
        <v>107</v>
      </c>
      <c r="E3" s="19" t="s">
        <v>31</v>
      </c>
      <c r="F3" s="19" t="s">
        <v>33</v>
      </c>
      <c r="G3" s="19" t="s">
        <v>34</v>
      </c>
      <c r="H3" s="11" t="s">
        <v>35</v>
      </c>
      <c r="I3" s="5" t="s">
        <v>36</v>
      </c>
      <c r="J3" s="22" t="s">
        <v>43</v>
      </c>
      <c r="K3" s="23" t="s">
        <v>4</v>
      </c>
      <c r="L3" s="22" t="s">
        <v>45</v>
      </c>
    </row>
    <row r="4" spans="2:12" ht="33.9" customHeight="1" x14ac:dyDescent="0.3">
      <c r="B4" s="4" t="str">
        <f t="shared" si="0"/>
        <v>2 - Contoso, Ltd</v>
      </c>
      <c r="C4" s="21">
        <v>2</v>
      </c>
      <c r="D4" s="19" t="s">
        <v>41</v>
      </c>
      <c r="E4" s="19" t="s">
        <v>32</v>
      </c>
      <c r="F4" s="19" t="s">
        <v>38</v>
      </c>
      <c r="G4" s="19" t="s">
        <v>39</v>
      </c>
      <c r="H4" s="11" t="s">
        <v>40</v>
      </c>
      <c r="I4" s="5" t="s">
        <v>37</v>
      </c>
      <c r="J4" s="22" t="s">
        <v>44</v>
      </c>
      <c r="K4" s="23" t="s">
        <v>4</v>
      </c>
      <c r="L4" s="22" t="s">
        <v>18</v>
      </c>
    </row>
    <row r="5" spans="2:12" ht="33.9" customHeight="1" x14ac:dyDescent="0.3">
      <c r="B5" s="29" t="s">
        <v>13</v>
      </c>
      <c r="C5" s="34" t="s">
        <v>105</v>
      </c>
      <c r="D5" s="30"/>
      <c r="E5" s="30"/>
      <c r="F5" s="30"/>
      <c r="G5" s="30"/>
      <c r="H5" s="31"/>
      <c r="I5" s="32"/>
      <c r="J5" s="33"/>
      <c r="K5" s="32"/>
      <c r="L5" s="33"/>
    </row>
  </sheetData>
  <sheetProtection formatCells="0" formatColumns="0" formatRows="0" insertColumns="0" insertRows="0" insertHyperlinks="0" deleteColumns="0" deleteRows="0" selectLockedCells="1" sort="0" autoFilter="0" pivotTables="0"/>
  <conditionalFormatting sqref="C3:C4">
    <cfRule type="duplicateValues" dxfId="3" priority="47"/>
  </conditionalFormatting>
  <conditionalFormatting sqref="D3:D4">
    <cfRule type="duplicateValues" dxfId="2" priority="48"/>
  </conditionalFormatting>
  <hyperlinks>
    <hyperlink ref="K3" r:id="rId1" xr:uid="{00000000-0004-0000-0100-000000000000}"/>
    <hyperlink ref="K4" r:id="rId2" xr:uid="{00000000-0004-0000-0100-000001000000}"/>
  </hyperlinks>
  <printOptions horizontalCentered="1"/>
  <pageMargins left="0.25" right="0.25" top="0.75" bottom="0.75" header="0.3" footer="0.3"/>
  <pageSetup scale="74" fitToHeight="0" orientation="landscape" r:id="rId3"/>
  <headerFooter differentFirst="1">
    <oddFooter>Page &amp;P of &amp;N</oddFooter>
  </headerFooter>
  <ignoredErrors>
    <ignoredError sqref="I3:I4" numberStoredAsText="1"/>
  </ignoredErrors>
  <tableParts count="1">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0070C0"/>
    <pageSetUpPr autoPageBreaks="0" fitToPage="1"/>
  </sheetPr>
  <dimension ref="B1:K5"/>
  <sheetViews>
    <sheetView showGridLines="0" topLeftCell="C1" zoomScaleNormal="100" workbookViewId="0">
      <selection activeCell="K6" sqref="K6"/>
    </sheetView>
  </sheetViews>
  <sheetFormatPr baseColWidth="10" defaultColWidth="9" defaultRowHeight="33.9" customHeight="1" x14ac:dyDescent="0.3"/>
  <cols>
    <col min="1" max="1" width="2.88671875" customWidth="1"/>
    <col min="2" max="2" width="14.88671875" customWidth="1"/>
    <col min="3" max="3" width="20.6640625" customWidth="1"/>
    <col min="4" max="4" width="18.88671875" customWidth="1"/>
    <col min="5" max="5" width="25.88671875" customWidth="1"/>
    <col min="6" max="6" width="18.88671875" style="1" customWidth="1"/>
    <col min="7" max="7" width="11.44140625" style="1" customWidth="1"/>
    <col min="8" max="8" width="13.5546875" style="1" customWidth="1"/>
    <col min="9" max="9" width="17.88671875" style="1" customWidth="1"/>
    <col min="10" max="10" width="22.33203125" style="1" customWidth="1"/>
    <col min="11" max="11" width="29.88671875" customWidth="1"/>
    <col min="12" max="12" width="2.88671875" customWidth="1"/>
  </cols>
  <sheetData>
    <row r="1" spans="2:11" ht="29.1" customHeight="1" x14ac:dyDescent="0.3">
      <c r="B1" s="66" t="s">
        <v>114</v>
      </c>
      <c r="C1" s="72"/>
      <c r="D1" s="72"/>
      <c r="E1" s="72"/>
      <c r="F1" s="73"/>
      <c r="G1" s="73"/>
      <c r="H1" s="73"/>
      <c r="I1" s="73"/>
      <c r="J1" s="73"/>
      <c r="K1" s="72"/>
    </row>
    <row r="2" spans="2:11" ht="24" customHeight="1" x14ac:dyDescent="0.3">
      <c r="B2" s="17" t="s">
        <v>115</v>
      </c>
      <c r="C2" s="17" t="s">
        <v>117</v>
      </c>
      <c r="D2" s="17" t="s">
        <v>119</v>
      </c>
      <c r="E2" s="17" t="s">
        <v>120</v>
      </c>
      <c r="F2" s="17" t="s">
        <v>96</v>
      </c>
      <c r="G2" s="17" t="s">
        <v>98</v>
      </c>
      <c r="H2" s="17" t="s">
        <v>123</v>
      </c>
      <c r="I2" s="17" t="s">
        <v>124</v>
      </c>
      <c r="J2" s="17" t="s">
        <v>125</v>
      </c>
      <c r="K2" s="17" t="s">
        <v>126</v>
      </c>
    </row>
    <row r="3" spans="2:11" ht="33.9" customHeight="1" x14ac:dyDescent="0.3">
      <c r="B3" s="26" t="s">
        <v>3</v>
      </c>
      <c r="C3" s="18" t="s">
        <v>118</v>
      </c>
      <c r="D3" s="86">
        <f ca="1">TODAY()</f>
        <v>46033</v>
      </c>
      <c r="E3" s="5" t="s">
        <v>121</v>
      </c>
      <c r="F3" s="20">
        <v>8.7499999999999994E-2</v>
      </c>
      <c r="G3" s="87">
        <v>100</v>
      </c>
      <c r="H3" s="87">
        <v>100</v>
      </c>
      <c r="I3" s="87">
        <f>SUMIF(InvoiceDetails[Fattura '#],"="&amp;InvoicesMain[[#This Row],[Fattura '#]],InvoiceDetails[Totale])</f>
        <v>5200</v>
      </c>
      <c r="J3" s="87">
        <f>(InvoicesMain[[#This Row],[Totale dettaglio]]*(1+InvoicesMain[[#This Row],[Aliquota fiscale]]))+InvoicesMain[[#This Row],[Altro]]-InvoicesMain[[#This Row],[Deposito]]</f>
        <v>5654.9999999999991</v>
      </c>
      <c r="K3" s="19"/>
    </row>
    <row r="4" spans="2:11" ht="33.9" customHeight="1" x14ac:dyDescent="0.3">
      <c r="B4" s="26" t="s">
        <v>17</v>
      </c>
      <c r="C4" s="18" t="s">
        <v>42</v>
      </c>
      <c r="D4" s="86">
        <f ca="1">TODAY()+10</f>
        <v>46043</v>
      </c>
      <c r="E4" s="5" t="s">
        <v>122</v>
      </c>
      <c r="F4" s="20">
        <v>8.7499999999999994E-2</v>
      </c>
      <c r="G4" s="87"/>
      <c r="H4" s="87"/>
      <c r="I4" s="87">
        <f>SUMIF(InvoiceDetails[Fattura '#],"="&amp;InvoicesMain[[#This Row],[Fattura '#]],InvoiceDetails[Totale])</f>
        <v>2014</v>
      </c>
      <c r="J4" s="87">
        <f>(InvoicesMain[[#This Row],[Totale dettaglio]]*(1+InvoicesMain[[#This Row],[Aliquota fiscale]]))+InvoicesMain[[#This Row],[Altro]]-InvoicesMain[[#This Row],[Deposito]]</f>
        <v>2190.2249999999999</v>
      </c>
      <c r="K4" s="19"/>
    </row>
    <row r="5" spans="2:11" ht="33.9" customHeight="1" x14ac:dyDescent="0.3">
      <c r="B5" s="35" t="s">
        <v>116</v>
      </c>
      <c r="C5" s="35" t="str">
        <f>"Total Invoices: "&amp;SUBTOTAL(103,InvoicesMain[Fattura '#])</f>
        <v>Total Invoices: 2</v>
      </c>
      <c r="D5" s="36"/>
      <c r="E5" s="37"/>
      <c r="F5" s="19"/>
      <c r="G5" s="87">
        <f>SUBTOTAL(109,InvoicesMain[Altro])</f>
        <v>100</v>
      </c>
      <c r="H5" s="87">
        <f>SUBTOTAL(109,InvoicesMain[Deposito])</f>
        <v>100</v>
      </c>
      <c r="I5" s="87">
        <f>SUBTOTAL(109,InvoicesMain[Totale dettaglio])</f>
        <v>7214</v>
      </c>
      <c r="J5" s="87">
        <f>SUBTOTAL(109,InvoicesMain[Totale della fattura])</f>
        <v>7845.2249999999985</v>
      </c>
      <c r="K5" s="38"/>
    </row>
  </sheetData>
  <sheetProtection formatCells="0" formatColumns="0" formatRows="0" insertRows="0" insertHyperlinks="0" deleteRows="0" selectLockedCells="1" sort="0" autoFilter="0" pivotTables="0"/>
  <conditionalFormatting sqref="B3:B4">
    <cfRule type="duplicateValues" dxfId="1" priority="51"/>
  </conditionalFormatting>
  <dataValidations count="1">
    <dataValidation type="list" allowBlank="1" showInputMessage="1" showErrorMessage="1" sqref="C3:C4" xr:uid="{00000000-0002-0000-0200-000000000000}">
      <formula1>CustomerLookup</formula1>
    </dataValidation>
  </dataValidations>
  <printOptions horizontalCentered="1"/>
  <pageMargins left="0.25" right="0.25" top="0.75" bottom="0.75" header="0.3" footer="0.3"/>
  <pageSetup scale="74" fitToHeight="0" orientation="landscape" r:id="rId1"/>
  <headerFooter differentFirst="1">
    <oddFooter>Page &amp;P of &amp;N</oddFooter>
  </headerFooter>
  <ignoredErrors>
    <ignoredError sqref="J4" emptyCellReference="1"/>
  </ignoredErrors>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theme="4" tint="0.39997558519241921"/>
    <pageSetUpPr autoPageBreaks="0" fitToPage="1"/>
  </sheetPr>
  <dimension ref="B1:H39"/>
  <sheetViews>
    <sheetView showGridLines="0" zoomScaleNormal="100" workbookViewId="0">
      <pane ySplit="2" topLeftCell="A3" activePane="bottomLeft" state="frozen"/>
      <selection pane="bottomLeft" activeCell="H40" sqref="H40"/>
    </sheetView>
  </sheetViews>
  <sheetFormatPr baseColWidth="10" defaultColWidth="9" defaultRowHeight="33.9" customHeight="1" x14ac:dyDescent="0.3"/>
  <cols>
    <col min="1" max="1" width="2.5546875" customWidth="1"/>
    <col min="2" max="2" width="24.6640625" customWidth="1"/>
    <col min="3" max="3" width="15.6640625" customWidth="1"/>
    <col min="4" max="4" width="15.44140625" customWidth="1"/>
    <col min="5" max="5" width="16" customWidth="1"/>
    <col min="6" max="6" width="17.88671875" customWidth="1"/>
    <col min="7" max="7" width="15.6640625" customWidth="1"/>
    <col min="8" max="8" width="12.88671875" customWidth="1"/>
    <col min="9" max="9" width="2.88671875" customWidth="1"/>
  </cols>
  <sheetData>
    <row r="1" spans="2:8" ht="29.1" customHeight="1" x14ac:dyDescent="0.3">
      <c r="B1" s="66" t="s">
        <v>127</v>
      </c>
      <c r="C1" s="72"/>
      <c r="D1" s="72"/>
      <c r="E1" s="72"/>
      <c r="F1" s="72"/>
      <c r="G1" s="72"/>
      <c r="H1" s="72"/>
    </row>
    <row r="2" spans="2:8" ht="24" customHeight="1" x14ac:dyDescent="0.3">
      <c r="B2" s="17" t="s">
        <v>128</v>
      </c>
      <c r="C2" s="17" t="s">
        <v>115</v>
      </c>
      <c r="D2" s="17" t="s">
        <v>154</v>
      </c>
      <c r="E2" s="17" t="s">
        <v>155</v>
      </c>
      <c r="F2" s="17" t="s">
        <v>156</v>
      </c>
      <c r="G2" s="17" t="s">
        <v>157</v>
      </c>
      <c r="H2" s="17" t="s">
        <v>158</v>
      </c>
    </row>
    <row r="3" spans="2:8" ht="33.9" customHeight="1" x14ac:dyDescent="0.3">
      <c r="B3" s="5" t="s">
        <v>129</v>
      </c>
      <c r="C3" s="5" t="s">
        <v>3</v>
      </c>
      <c r="D3" s="5">
        <v>1</v>
      </c>
      <c r="E3" s="24">
        <v>1</v>
      </c>
      <c r="F3" s="87">
        <v>1</v>
      </c>
      <c r="G3" s="87">
        <v>1</v>
      </c>
      <c r="H3" s="87">
        <f>(InvoiceDetails[[#This Row],[Quantità]]*InvoiceDetails[[#This Row],[Prezzo unitario]])-InvoiceDetails[[#This Row],[Sconto]]</f>
        <v>0</v>
      </c>
    </row>
    <row r="4" spans="2:8" ht="33.9" customHeight="1" x14ac:dyDescent="0.3">
      <c r="B4" s="5" t="s">
        <v>130</v>
      </c>
      <c r="C4" s="5" t="s">
        <v>3</v>
      </c>
      <c r="D4" s="5">
        <v>2</v>
      </c>
      <c r="E4" s="24">
        <v>2</v>
      </c>
      <c r="F4" s="87">
        <v>2</v>
      </c>
      <c r="G4" s="87">
        <v>2</v>
      </c>
      <c r="H4" s="87">
        <f>(InvoiceDetails[[#This Row],[Quantità]]*InvoiceDetails[[#This Row],[Prezzo unitario]])-InvoiceDetails[[#This Row],[Sconto]]</f>
        <v>2</v>
      </c>
    </row>
    <row r="5" spans="2:8" ht="33.9" customHeight="1" x14ac:dyDescent="0.3">
      <c r="B5" s="5" t="s">
        <v>131</v>
      </c>
      <c r="C5" s="5" t="s">
        <v>3</v>
      </c>
      <c r="D5" s="5">
        <v>3</v>
      </c>
      <c r="E5" s="24">
        <v>3</v>
      </c>
      <c r="F5" s="87">
        <v>3</v>
      </c>
      <c r="G5" s="87">
        <v>3</v>
      </c>
      <c r="H5" s="87">
        <f>(InvoiceDetails[[#This Row],[Quantità]]*InvoiceDetails[[#This Row],[Prezzo unitario]])-InvoiceDetails[[#This Row],[Sconto]]</f>
        <v>6</v>
      </c>
    </row>
    <row r="6" spans="2:8" ht="33.9" customHeight="1" x14ac:dyDescent="0.3">
      <c r="B6" s="5" t="s">
        <v>132</v>
      </c>
      <c r="C6" s="5" t="s">
        <v>3</v>
      </c>
      <c r="D6" s="5">
        <v>4</v>
      </c>
      <c r="E6" s="24">
        <v>4</v>
      </c>
      <c r="F6" s="87">
        <v>4</v>
      </c>
      <c r="G6" s="87">
        <v>4</v>
      </c>
      <c r="H6" s="87">
        <f>(InvoiceDetails[[#This Row],[Quantità]]*InvoiceDetails[[#This Row],[Prezzo unitario]])-InvoiceDetails[[#This Row],[Sconto]]</f>
        <v>12</v>
      </c>
    </row>
    <row r="7" spans="2:8" ht="33.9" customHeight="1" x14ac:dyDescent="0.3">
      <c r="B7" s="5" t="s">
        <v>133</v>
      </c>
      <c r="C7" s="5" t="s">
        <v>3</v>
      </c>
      <c r="D7" s="5">
        <v>5</v>
      </c>
      <c r="E7" s="24">
        <v>5</v>
      </c>
      <c r="F7" s="87">
        <v>5</v>
      </c>
      <c r="G7" s="87">
        <v>5</v>
      </c>
      <c r="H7" s="87">
        <f>(InvoiceDetails[[#This Row],[Quantità]]*InvoiceDetails[[#This Row],[Prezzo unitario]])-InvoiceDetails[[#This Row],[Sconto]]</f>
        <v>20</v>
      </c>
    </row>
    <row r="8" spans="2:8" ht="33.9" customHeight="1" x14ac:dyDescent="0.3">
      <c r="B8" s="5" t="s">
        <v>134</v>
      </c>
      <c r="C8" s="5" t="s">
        <v>3</v>
      </c>
      <c r="D8" s="5">
        <v>6</v>
      </c>
      <c r="E8" s="24">
        <v>6</v>
      </c>
      <c r="F8" s="87">
        <v>6</v>
      </c>
      <c r="G8" s="87">
        <v>6</v>
      </c>
      <c r="H8" s="87">
        <f>(InvoiceDetails[[#This Row],[Quantità]]*InvoiceDetails[[#This Row],[Prezzo unitario]])-InvoiceDetails[[#This Row],[Sconto]]</f>
        <v>30</v>
      </c>
    </row>
    <row r="9" spans="2:8" ht="33.9" customHeight="1" x14ac:dyDescent="0.3">
      <c r="B9" s="5" t="s">
        <v>135</v>
      </c>
      <c r="C9" s="5" t="s">
        <v>3</v>
      </c>
      <c r="D9" s="5">
        <v>7</v>
      </c>
      <c r="E9" s="24">
        <v>7</v>
      </c>
      <c r="F9" s="87">
        <v>7</v>
      </c>
      <c r="G9" s="87">
        <v>7</v>
      </c>
      <c r="H9" s="87">
        <f>(InvoiceDetails[[#This Row],[Quantità]]*InvoiceDetails[[#This Row],[Prezzo unitario]])-InvoiceDetails[[#This Row],[Sconto]]</f>
        <v>42</v>
      </c>
    </row>
    <row r="10" spans="2:8" ht="33.9" customHeight="1" x14ac:dyDescent="0.3">
      <c r="B10" s="5" t="s">
        <v>136</v>
      </c>
      <c r="C10" s="5" t="s">
        <v>3</v>
      </c>
      <c r="D10" s="5">
        <v>8</v>
      </c>
      <c r="E10" s="24">
        <v>8</v>
      </c>
      <c r="F10" s="87">
        <v>8</v>
      </c>
      <c r="G10" s="87">
        <v>8</v>
      </c>
      <c r="H10" s="87">
        <f>(InvoiceDetails[[#This Row],[Quantità]]*InvoiceDetails[[#This Row],[Prezzo unitario]])-InvoiceDetails[[#This Row],[Sconto]]</f>
        <v>56</v>
      </c>
    </row>
    <row r="11" spans="2:8" ht="33.9" customHeight="1" x14ac:dyDescent="0.3">
      <c r="B11" s="5" t="s">
        <v>137</v>
      </c>
      <c r="C11" s="5" t="s">
        <v>3</v>
      </c>
      <c r="D11" s="5">
        <v>9</v>
      </c>
      <c r="E11" s="24">
        <v>9</v>
      </c>
      <c r="F11" s="87">
        <v>9</v>
      </c>
      <c r="G11" s="87">
        <v>9</v>
      </c>
      <c r="H11" s="87">
        <f>(InvoiceDetails[[#This Row],[Quantità]]*InvoiceDetails[[#This Row],[Prezzo unitario]])-InvoiceDetails[[#This Row],[Sconto]]</f>
        <v>72</v>
      </c>
    </row>
    <row r="12" spans="2:8" ht="33.9" customHeight="1" x14ac:dyDescent="0.3">
      <c r="B12" s="5" t="s">
        <v>138</v>
      </c>
      <c r="C12" s="5" t="s">
        <v>3</v>
      </c>
      <c r="D12" s="5">
        <v>10</v>
      </c>
      <c r="E12" s="24">
        <v>10</v>
      </c>
      <c r="F12" s="87">
        <v>10</v>
      </c>
      <c r="G12" s="87">
        <v>10</v>
      </c>
      <c r="H12" s="87">
        <f>(InvoiceDetails[[#This Row],[Quantità]]*InvoiceDetails[[#This Row],[Prezzo unitario]])-InvoiceDetails[[#This Row],[Sconto]]</f>
        <v>90</v>
      </c>
    </row>
    <row r="13" spans="2:8" ht="33.9" customHeight="1" x14ac:dyDescent="0.3">
      <c r="B13" s="5" t="s">
        <v>139</v>
      </c>
      <c r="C13" s="5" t="s">
        <v>3</v>
      </c>
      <c r="D13" s="5">
        <v>11</v>
      </c>
      <c r="E13" s="24">
        <v>11</v>
      </c>
      <c r="F13" s="87">
        <v>11</v>
      </c>
      <c r="G13" s="87">
        <v>11</v>
      </c>
      <c r="H13" s="87">
        <f>(InvoiceDetails[[#This Row],[Quantità]]*InvoiceDetails[[#This Row],[Prezzo unitario]])-InvoiceDetails[[#This Row],[Sconto]]</f>
        <v>110</v>
      </c>
    </row>
    <row r="14" spans="2:8" ht="33.9" customHeight="1" x14ac:dyDescent="0.3">
      <c r="B14" s="5" t="s">
        <v>140</v>
      </c>
      <c r="C14" s="5" t="s">
        <v>3</v>
      </c>
      <c r="D14" s="5">
        <v>12</v>
      </c>
      <c r="E14" s="24">
        <v>12</v>
      </c>
      <c r="F14" s="87">
        <v>12</v>
      </c>
      <c r="G14" s="87">
        <v>12</v>
      </c>
      <c r="H14" s="87">
        <f>(InvoiceDetails[[#This Row],[Quantità]]*InvoiceDetails[[#This Row],[Prezzo unitario]])-InvoiceDetails[[#This Row],[Sconto]]</f>
        <v>132</v>
      </c>
    </row>
    <row r="15" spans="2:8" ht="33.9" customHeight="1" x14ac:dyDescent="0.3">
      <c r="B15" s="5" t="s">
        <v>141</v>
      </c>
      <c r="C15" s="5" t="s">
        <v>3</v>
      </c>
      <c r="D15" s="5">
        <v>13</v>
      </c>
      <c r="E15" s="24">
        <v>13</v>
      </c>
      <c r="F15" s="87">
        <v>13</v>
      </c>
      <c r="G15" s="87">
        <v>13</v>
      </c>
      <c r="H15" s="87">
        <f>(InvoiceDetails[[#This Row],[Quantità]]*InvoiceDetails[[#This Row],[Prezzo unitario]])-InvoiceDetails[[#This Row],[Sconto]]</f>
        <v>156</v>
      </c>
    </row>
    <row r="16" spans="2:8" ht="33.9" customHeight="1" x14ac:dyDescent="0.3">
      <c r="B16" s="5" t="s">
        <v>142</v>
      </c>
      <c r="C16" s="5" t="s">
        <v>3</v>
      </c>
      <c r="D16" s="5">
        <v>14</v>
      </c>
      <c r="E16" s="24">
        <v>14</v>
      </c>
      <c r="F16" s="87">
        <v>14</v>
      </c>
      <c r="G16" s="87">
        <v>14</v>
      </c>
      <c r="H16" s="87">
        <f>(InvoiceDetails[[#This Row],[Quantità]]*InvoiceDetails[[#This Row],[Prezzo unitario]])-InvoiceDetails[[#This Row],[Sconto]]</f>
        <v>182</v>
      </c>
    </row>
    <row r="17" spans="2:8" ht="33.9" customHeight="1" x14ac:dyDescent="0.3">
      <c r="B17" s="5" t="s">
        <v>143</v>
      </c>
      <c r="C17" s="5" t="s">
        <v>3</v>
      </c>
      <c r="D17" s="5">
        <v>15</v>
      </c>
      <c r="E17" s="24">
        <v>15</v>
      </c>
      <c r="F17" s="87">
        <v>15</v>
      </c>
      <c r="G17" s="87">
        <v>15</v>
      </c>
      <c r="H17" s="87">
        <f>(InvoiceDetails[[#This Row],[Quantità]]*InvoiceDetails[[#This Row],[Prezzo unitario]])-InvoiceDetails[[#This Row],[Sconto]]</f>
        <v>210</v>
      </c>
    </row>
    <row r="18" spans="2:8" ht="33.9" customHeight="1" x14ac:dyDescent="0.3">
      <c r="B18" s="5" t="s">
        <v>144</v>
      </c>
      <c r="C18" s="5" t="s">
        <v>3</v>
      </c>
      <c r="D18" s="5">
        <v>16</v>
      </c>
      <c r="E18" s="24">
        <v>16</v>
      </c>
      <c r="F18" s="87">
        <v>16</v>
      </c>
      <c r="G18" s="87">
        <v>16</v>
      </c>
      <c r="H18" s="87">
        <f>(InvoiceDetails[[#This Row],[Quantità]]*InvoiceDetails[[#This Row],[Prezzo unitario]])-InvoiceDetails[[#This Row],[Sconto]]</f>
        <v>240</v>
      </c>
    </row>
    <row r="19" spans="2:8" ht="33.9" customHeight="1" x14ac:dyDescent="0.3">
      <c r="B19" s="5" t="s">
        <v>145</v>
      </c>
      <c r="C19" s="5" t="s">
        <v>3</v>
      </c>
      <c r="D19" s="5">
        <v>17</v>
      </c>
      <c r="E19" s="24">
        <v>17</v>
      </c>
      <c r="F19" s="87">
        <v>17</v>
      </c>
      <c r="G19" s="87">
        <v>17</v>
      </c>
      <c r="H19" s="87">
        <f>(InvoiceDetails[[#This Row],[Quantità]]*InvoiceDetails[[#This Row],[Prezzo unitario]])-InvoiceDetails[[#This Row],[Sconto]]</f>
        <v>272</v>
      </c>
    </row>
    <row r="20" spans="2:8" ht="33.9" customHeight="1" x14ac:dyDescent="0.3">
      <c r="B20" s="5" t="s">
        <v>146</v>
      </c>
      <c r="C20" s="5" t="s">
        <v>3</v>
      </c>
      <c r="D20" s="5">
        <v>18</v>
      </c>
      <c r="E20" s="24">
        <v>18</v>
      </c>
      <c r="F20" s="87">
        <v>18</v>
      </c>
      <c r="G20" s="87">
        <v>18</v>
      </c>
      <c r="H20" s="87">
        <f>(InvoiceDetails[[#This Row],[Quantità]]*InvoiceDetails[[#This Row],[Prezzo unitario]])-InvoiceDetails[[#This Row],[Sconto]]</f>
        <v>306</v>
      </c>
    </row>
    <row r="21" spans="2:8" ht="33.9" customHeight="1" x14ac:dyDescent="0.3">
      <c r="B21" s="5" t="s">
        <v>147</v>
      </c>
      <c r="C21" s="5" t="s">
        <v>3</v>
      </c>
      <c r="D21" s="5">
        <v>19</v>
      </c>
      <c r="E21" s="24">
        <v>19</v>
      </c>
      <c r="F21" s="87">
        <v>19</v>
      </c>
      <c r="G21" s="87">
        <v>19</v>
      </c>
      <c r="H21" s="87">
        <f>(InvoiceDetails[[#This Row],[Quantità]]*InvoiceDetails[[#This Row],[Prezzo unitario]])-InvoiceDetails[[#This Row],[Sconto]]</f>
        <v>342</v>
      </c>
    </row>
    <row r="22" spans="2:8" ht="33.9" customHeight="1" x14ac:dyDescent="0.3">
      <c r="B22" s="5" t="s">
        <v>148</v>
      </c>
      <c r="C22" s="5" t="s">
        <v>3</v>
      </c>
      <c r="D22" s="5">
        <v>20</v>
      </c>
      <c r="E22" s="24">
        <v>20</v>
      </c>
      <c r="F22" s="87">
        <v>20</v>
      </c>
      <c r="G22" s="87">
        <v>20</v>
      </c>
      <c r="H22" s="87">
        <f>(InvoiceDetails[[#This Row],[Quantità]]*InvoiceDetails[[#This Row],[Prezzo unitario]])-InvoiceDetails[[#This Row],[Sconto]]</f>
        <v>380</v>
      </c>
    </row>
    <row r="23" spans="2:8" ht="33.9" customHeight="1" x14ac:dyDescent="0.3">
      <c r="B23" s="5" t="s">
        <v>149</v>
      </c>
      <c r="C23" s="5" t="s">
        <v>3</v>
      </c>
      <c r="D23" s="5">
        <v>21</v>
      </c>
      <c r="E23" s="24">
        <v>21</v>
      </c>
      <c r="F23" s="87">
        <v>21</v>
      </c>
      <c r="G23" s="87">
        <v>21</v>
      </c>
      <c r="H23" s="87">
        <f>(InvoiceDetails[[#This Row],[Quantità]]*InvoiceDetails[[#This Row],[Prezzo unitario]])-InvoiceDetails[[#This Row],[Sconto]]</f>
        <v>420</v>
      </c>
    </row>
    <row r="24" spans="2:8" ht="33.9" customHeight="1" x14ac:dyDescent="0.3">
      <c r="B24" s="5" t="s">
        <v>150</v>
      </c>
      <c r="C24" s="5" t="s">
        <v>3</v>
      </c>
      <c r="D24" s="5">
        <v>22</v>
      </c>
      <c r="E24" s="24">
        <v>22</v>
      </c>
      <c r="F24" s="87">
        <v>22</v>
      </c>
      <c r="G24" s="87">
        <v>22</v>
      </c>
      <c r="H24" s="87">
        <f>(InvoiceDetails[[#This Row],[Quantità]]*InvoiceDetails[[#This Row],[Prezzo unitario]])-InvoiceDetails[[#This Row],[Sconto]]</f>
        <v>462</v>
      </c>
    </row>
    <row r="25" spans="2:8" ht="33.9" customHeight="1" x14ac:dyDescent="0.3">
      <c r="B25" s="5" t="s">
        <v>151</v>
      </c>
      <c r="C25" s="5" t="s">
        <v>3</v>
      </c>
      <c r="D25" s="5">
        <v>23</v>
      </c>
      <c r="E25" s="24">
        <v>23</v>
      </c>
      <c r="F25" s="87">
        <v>23</v>
      </c>
      <c r="G25" s="87">
        <v>23</v>
      </c>
      <c r="H25" s="87">
        <f>(InvoiceDetails[[#This Row],[Quantità]]*InvoiceDetails[[#This Row],[Prezzo unitario]])-InvoiceDetails[[#This Row],[Sconto]]</f>
        <v>506</v>
      </c>
    </row>
    <row r="26" spans="2:8" ht="33.9" customHeight="1" x14ac:dyDescent="0.3">
      <c r="B26" s="5" t="s">
        <v>152</v>
      </c>
      <c r="C26" s="5" t="s">
        <v>3</v>
      </c>
      <c r="D26" s="5">
        <v>24</v>
      </c>
      <c r="E26" s="24">
        <v>24</v>
      </c>
      <c r="F26" s="87">
        <v>24</v>
      </c>
      <c r="G26" s="87">
        <v>24</v>
      </c>
      <c r="H26" s="87">
        <f>(InvoiceDetails[[#This Row],[Quantità]]*InvoiceDetails[[#This Row],[Prezzo unitario]])-InvoiceDetails[[#This Row],[Sconto]]</f>
        <v>552</v>
      </c>
    </row>
    <row r="27" spans="2:8" ht="33.9" customHeight="1" x14ac:dyDescent="0.3">
      <c r="B27" s="5" t="s">
        <v>153</v>
      </c>
      <c r="C27" s="5" t="s">
        <v>3</v>
      </c>
      <c r="D27" s="5">
        <v>25</v>
      </c>
      <c r="E27" s="24">
        <v>25</v>
      </c>
      <c r="F27" s="87">
        <v>25</v>
      </c>
      <c r="G27" s="87">
        <v>25</v>
      </c>
      <c r="H27" s="87">
        <f>(InvoiceDetails[[#This Row],[Quantità]]*InvoiceDetails[[#This Row],[Prezzo unitario]])-InvoiceDetails[[#This Row],[Sconto]]</f>
        <v>600</v>
      </c>
    </row>
    <row r="28" spans="2:8" ht="33.9" customHeight="1" x14ac:dyDescent="0.3">
      <c r="B28" s="5" t="s">
        <v>129</v>
      </c>
      <c r="C28" s="5" t="s">
        <v>17</v>
      </c>
      <c r="D28" s="5" t="s">
        <v>19</v>
      </c>
      <c r="E28" s="24">
        <v>39</v>
      </c>
      <c r="F28" s="87">
        <v>5</v>
      </c>
      <c r="G28" s="87"/>
      <c r="H28" s="87">
        <f>(InvoiceDetails[[#This Row],[Quantità]]*InvoiceDetails[[#This Row],[Prezzo unitario]])-InvoiceDetails[[#This Row],[Sconto]]</f>
        <v>195</v>
      </c>
    </row>
    <row r="29" spans="2:8" ht="33.9" customHeight="1" x14ac:dyDescent="0.3">
      <c r="B29" s="5" t="s">
        <v>130</v>
      </c>
      <c r="C29" s="5" t="s">
        <v>17</v>
      </c>
      <c r="D29" s="5" t="s">
        <v>20</v>
      </c>
      <c r="E29" s="24">
        <v>40</v>
      </c>
      <c r="F29" s="87">
        <v>4</v>
      </c>
      <c r="G29" s="87">
        <v>5</v>
      </c>
      <c r="H29" s="87">
        <f>(InvoiceDetails[[#This Row],[Quantità]]*InvoiceDetails[[#This Row],[Prezzo unitario]])-InvoiceDetails[[#This Row],[Sconto]]</f>
        <v>155</v>
      </c>
    </row>
    <row r="30" spans="2:8" ht="33.9" customHeight="1" x14ac:dyDescent="0.3">
      <c r="B30" s="5" t="s">
        <v>131</v>
      </c>
      <c r="C30" s="5" t="s">
        <v>17</v>
      </c>
      <c r="D30" s="5" t="s">
        <v>21</v>
      </c>
      <c r="E30" s="24">
        <v>30</v>
      </c>
      <c r="F30" s="87">
        <v>6</v>
      </c>
      <c r="G30" s="87">
        <v>7</v>
      </c>
      <c r="H30" s="87">
        <f>(InvoiceDetails[[#This Row],[Quantità]]*InvoiceDetails[[#This Row],[Prezzo unitario]])-InvoiceDetails[[#This Row],[Sconto]]</f>
        <v>173</v>
      </c>
    </row>
    <row r="31" spans="2:8" ht="33.9" customHeight="1" x14ac:dyDescent="0.3">
      <c r="B31" s="5" t="s">
        <v>132</v>
      </c>
      <c r="C31" s="5" t="s">
        <v>17</v>
      </c>
      <c r="D31" s="5" t="s">
        <v>22</v>
      </c>
      <c r="E31" s="24">
        <v>40</v>
      </c>
      <c r="F31" s="87">
        <v>7</v>
      </c>
      <c r="G31" s="87"/>
      <c r="H31" s="87">
        <f>(InvoiceDetails[[#This Row],[Quantità]]*InvoiceDetails[[#This Row],[Prezzo unitario]])-InvoiceDetails[[#This Row],[Sconto]]</f>
        <v>280</v>
      </c>
    </row>
    <row r="32" spans="2:8" ht="33.9" customHeight="1" x14ac:dyDescent="0.3">
      <c r="B32" s="5" t="s">
        <v>133</v>
      </c>
      <c r="C32" s="5" t="s">
        <v>17</v>
      </c>
      <c r="D32" s="5" t="s">
        <v>23</v>
      </c>
      <c r="E32" s="24">
        <v>10</v>
      </c>
      <c r="F32" s="87">
        <v>4</v>
      </c>
      <c r="G32" s="87"/>
      <c r="H32" s="87">
        <f>(InvoiceDetails[[#This Row],[Quantità]]*InvoiceDetails[[#This Row],[Prezzo unitario]])-InvoiceDetails[[#This Row],[Sconto]]</f>
        <v>40</v>
      </c>
    </row>
    <row r="33" spans="2:8" ht="33.9" customHeight="1" x14ac:dyDescent="0.3">
      <c r="B33" s="5" t="s">
        <v>134</v>
      </c>
      <c r="C33" s="5" t="s">
        <v>17</v>
      </c>
      <c r="D33" s="5" t="s">
        <v>24</v>
      </c>
      <c r="E33" s="24">
        <v>5</v>
      </c>
      <c r="F33" s="87">
        <v>8</v>
      </c>
      <c r="G33" s="87"/>
      <c r="H33" s="87">
        <f>(InvoiceDetails[[#This Row],[Quantità]]*InvoiceDetails[[#This Row],[Prezzo unitario]])-InvoiceDetails[[#This Row],[Sconto]]</f>
        <v>40</v>
      </c>
    </row>
    <row r="34" spans="2:8" ht="33.9" customHeight="1" x14ac:dyDescent="0.3">
      <c r="B34" s="5" t="s">
        <v>135</v>
      </c>
      <c r="C34" s="5" t="s">
        <v>17</v>
      </c>
      <c r="D34" s="5" t="s">
        <v>25</v>
      </c>
      <c r="E34" s="24">
        <v>70</v>
      </c>
      <c r="F34" s="87">
        <v>6</v>
      </c>
      <c r="G34" s="87"/>
      <c r="H34" s="87">
        <f>(InvoiceDetails[[#This Row],[Quantità]]*InvoiceDetails[[#This Row],[Prezzo unitario]])-InvoiceDetails[[#This Row],[Sconto]]</f>
        <v>420</v>
      </c>
    </row>
    <row r="35" spans="2:8" ht="33.9" customHeight="1" x14ac:dyDescent="0.3">
      <c r="B35" s="5" t="s">
        <v>136</v>
      </c>
      <c r="C35" s="5" t="s">
        <v>17</v>
      </c>
      <c r="D35" s="5" t="s">
        <v>26</v>
      </c>
      <c r="E35" s="24">
        <v>25</v>
      </c>
      <c r="F35" s="87">
        <v>4</v>
      </c>
      <c r="G35" s="87"/>
      <c r="H35" s="87">
        <f>(InvoiceDetails[[#This Row],[Quantità]]*InvoiceDetails[[#This Row],[Prezzo unitario]])-InvoiceDetails[[#This Row],[Sconto]]</f>
        <v>100</v>
      </c>
    </row>
    <row r="36" spans="2:8" ht="33.9" customHeight="1" x14ac:dyDescent="0.3">
      <c r="B36" s="5" t="s">
        <v>137</v>
      </c>
      <c r="C36" s="5" t="s">
        <v>17</v>
      </c>
      <c r="D36" s="5" t="s">
        <v>27</v>
      </c>
      <c r="E36" s="24">
        <v>5</v>
      </c>
      <c r="F36" s="87">
        <v>7</v>
      </c>
      <c r="G36" s="87">
        <v>3</v>
      </c>
      <c r="H36" s="87">
        <f>(InvoiceDetails[[#This Row],[Quantità]]*InvoiceDetails[[#This Row],[Prezzo unitario]])-InvoiceDetails[[#This Row],[Sconto]]</f>
        <v>32</v>
      </c>
    </row>
    <row r="37" spans="2:8" ht="33.9" customHeight="1" x14ac:dyDescent="0.3">
      <c r="B37" s="5" t="s">
        <v>138</v>
      </c>
      <c r="C37" s="5" t="s">
        <v>17</v>
      </c>
      <c r="D37" s="5" t="s">
        <v>28</v>
      </c>
      <c r="E37" s="24">
        <v>80</v>
      </c>
      <c r="F37" s="87">
        <v>1</v>
      </c>
      <c r="G37" s="87"/>
      <c r="H37" s="87">
        <f>(InvoiceDetails[[#This Row],[Quantità]]*InvoiceDetails[[#This Row],[Prezzo unitario]])-InvoiceDetails[[#This Row],[Sconto]]</f>
        <v>80</v>
      </c>
    </row>
    <row r="38" spans="2:8" ht="33.9" customHeight="1" x14ac:dyDescent="0.3">
      <c r="B38" s="5" t="s">
        <v>139</v>
      </c>
      <c r="C38" s="5" t="s">
        <v>17</v>
      </c>
      <c r="D38" s="5" t="s">
        <v>29</v>
      </c>
      <c r="E38" s="24">
        <v>65</v>
      </c>
      <c r="F38" s="87">
        <v>7</v>
      </c>
      <c r="G38" s="87"/>
      <c r="H38" s="87">
        <f>(InvoiceDetails[[#This Row],[Quantità]]*InvoiceDetails[[#This Row],[Prezzo unitario]])-InvoiceDetails[[#This Row],[Sconto]]</f>
        <v>455</v>
      </c>
    </row>
    <row r="39" spans="2:8" ht="33.9" customHeight="1" x14ac:dyDescent="0.3">
      <c r="B39" s="5" t="s">
        <v>140</v>
      </c>
      <c r="C39" s="5" t="s">
        <v>17</v>
      </c>
      <c r="D39" s="5" t="s">
        <v>30</v>
      </c>
      <c r="E39" s="24">
        <v>44</v>
      </c>
      <c r="F39" s="87">
        <v>1</v>
      </c>
      <c r="G39" s="87"/>
      <c r="H39" s="87">
        <f>(InvoiceDetails[[#This Row],[Quantità]]*InvoiceDetails[[#This Row],[Prezzo unitario]])-InvoiceDetails[[#This Row],[Sconto]]</f>
        <v>44</v>
      </c>
    </row>
  </sheetData>
  <sheetProtection formatCells="0" formatColumns="0" formatRows="0" insertRows="0" deleteRows="0" selectLockedCells="1" sort="0" autoFilter="0" pivotTables="0"/>
  <conditionalFormatting sqref="C3:C39">
    <cfRule type="expression" dxfId="0" priority="52">
      <formula>COUNTIF($C$3:$C$39,C3)&gt;25</formula>
    </cfRule>
  </conditionalFormatting>
  <dataValidations count="1">
    <dataValidation type="list" allowBlank="1" showInputMessage="1" showErrorMessage="1" errorTitle="Invalid Data" error="Please select an Invoice from this list. If your Invoice No. isn't shown, check the worksheet named Invoices - Main." sqref="C3:C39" xr:uid="{00000000-0002-0000-0300-000000000000}">
      <formula1>Invoice_No</formula1>
    </dataValidation>
  </dataValidations>
  <printOptions horizontalCentered="1"/>
  <pageMargins left="0.25" right="0.25" top="0.75" bottom="0.75" header="0.3" footer="0.3"/>
  <pageSetup fitToHeight="0" orientation="landscape" r:id="rId1"/>
  <headerFooter differentFirst="1">
    <oddFooter>Page &amp;P of &amp;N</oddFooter>
  </headerFooter>
  <ignoredErrors>
    <ignoredError sqref="H28:H39" emptyCellReference="1"/>
  </ignoredErrors>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7</vt:i4>
      </vt:variant>
    </vt:vector>
  </HeadingPairs>
  <TitlesOfParts>
    <vt:vector size="12" baseType="lpstr">
      <vt:lpstr>Informazioni su questo tracker </vt:lpstr>
      <vt:lpstr>Fattura</vt:lpstr>
      <vt:lpstr>Clienti</vt:lpstr>
      <vt:lpstr>Fatture - Principali</vt:lpstr>
      <vt:lpstr>Dettagli della fattura</vt:lpstr>
      <vt:lpstr>CompanyName</vt:lpstr>
      <vt:lpstr>CustomerLookup</vt:lpstr>
      <vt:lpstr>Invoice_No</vt:lpstr>
      <vt:lpstr>rngInvoice</vt:lpstr>
      <vt:lpstr>Clienti!Títulos_a_imprimir</vt:lpstr>
      <vt:lpstr>'Dettagli della fattura'!Títulos_a_imprimir</vt:lpstr>
      <vt:lpstr>'Fatture - Principali'!Títulos_a_imprimir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Michaloudis</dc:creator>
  <cp:lastModifiedBy>Andres VC</cp:lastModifiedBy>
  <dcterms:created xsi:type="dcterms:W3CDTF">2018-05-15T09:01:18Z</dcterms:created>
  <dcterms:modified xsi:type="dcterms:W3CDTF">2026-01-11T19:34:11Z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v-rimour@microsoft.com</vt:lpwstr>
  </property>
  <property fmtid="{D5CDD505-2E9C-101B-9397-08002B2CF9AE}" pid="5" name="MSIP_Label_f42aa342-8706-4288-bd11-ebb85995028c_SetDate">
    <vt:lpwstr>2018-05-15T09:02:22.2234149Z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