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91" documentId="13_ncr:1_{069E0E3F-C801-470C-8201-CA77781730A4}" xr6:coauthVersionLast="47" xr6:coauthVersionMax="47" xr10:uidLastSave="{E72CBCBC-2787-4317-ADBE-1EDBEF726BF6}"/>
  <bookViews>
    <workbookView xWindow="-108" yWindow="-108" windowWidth="23256" windowHeight="12456" activeTab="1" xr2:uid="{00000000-000D-0000-FFFF-FFFF00000000}"/>
  </bookViews>
  <sheets>
    <sheet name="Marketing Plan Data" sheetId="1" r:id="rId1"/>
    <sheet name="List Data" sheetId="2" r:id="rId2"/>
  </sheets>
  <externalReferences>
    <externalReference r:id="rId3"/>
  </externalReference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Data[[#Headers],[Compito]]</definedName>
    <definedName name="ColumnTitle2">People[[#Headers],[Nome]]</definedName>
    <definedName name="ColumnTitleRegion1..K4.1">'Marketing Plan Data'!$D$3</definedName>
    <definedName name="Names">People[Nome]</definedName>
    <definedName name="Product_A_Name">[1]Summary!$C$3</definedName>
    <definedName name="Product_B_Name">[1]Summary!$D$3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<sst xmlns="http://schemas.openxmlformats.org/spreadsheetml/2006/main" count="97" uniqueCount="52">
  <si>
    <t>Marketing Plan Data</t>
  </si>
  <si>
    <t>John C.</t>
  </si>
  <si>
    <t>Project Manager</t>
  </si>
  <si>
    <t>Custom 2</t>
  </si>
  <si>
    <t>Custom 3</t>
  </si>
  <si>
    <t>Custom 4</t>
  </si>
  <si>
    <t>Marketing Plan Lists</t>
  </si>
  <si>
    <t>Custom 1</t>
  </si>
  <si>
    <t>Kamil A.</t>
  </si>
  <si>
    <t>Mark M.</t>
  </si>
  <si>
    <t>Phil G.</t>
  </si>
  <si>
    <t>Andrew L.</t>
  </si>
  <si>
    <t>Timothy S.</t>
  </si>
  <si>
    <t>Vivian A.</t>
  </si>
  <si>
    <t>Gabe F.</t>
  </si>
  <si>
    <t>Dati del piano di marketing</t>
  </si>
  <si>
    <t>Legenda e Toggle del colore dello stato</t>
  </si>
  <si>
    <t>Non è iniziata</t>
  </si>
  <si>
    <t>In corso</t>
  </si>
  <si>
    <t>Ritardato</t>
  </si>
  <si>
    <t>Completa</t>
  </si>
  <si>
    <t>ACCESO</t>
  </si>
  <si>
    <t>Compito</t>
  </si>
  <si>
    <t>Analisi del prodotto</t>
  </si>
  <si>
    <t>Design Storyboard</t>
  </si>
  <si>
    <t>Revisiona il design dello storyboard</t>
  </si>
  <si>
    <t>Analisi della Ricerca Fase I</t>
  </si>
  <si>
    <t>Fase I di Creazione di Contenuti Pubblicitari</t>
  </si>
  <si>
    <t>Definizioni dei requisiti di prodotto</t>
  </si>
  <si>
    <t>Specifiche di sviluppo del prototipo</t>
  </si>
  <si>
    <t>Controllo qualità, rapporti di progresso</t>
  </si>
  <si>
    <t>Crea storyboard</t>
  </si>
  <si>
    <t>Rivedi gli storyboard con artisti grafici</t>
  </si>
  <si>
    <t>Analisi della Ricerca Fase II</t>
  </si>
  <si>
    <t>Fase II della creazione di contenuti pubblicitari</t>
  </si>
  <si>
    <t>Stato</t>
  </si>
  <si>
    <t>Propietario</t>
  </si>
  <si>
    <t>Assegnata a</t>
  </si>
  <si>
    <t>Previsto
Data di inizio</t>
  </si>
  <si>
    <t>Previsto
Data di fine</t>
  </si>
  <si>
    <t>Attuale
Data di inizio</t>
  </si>
  <si>
    <t>Attuale
Data di fine</t>
  </si>
  <si>
    <t>Costo stimato</t>
  </si>
  <si>
    <t>Attuale
Costo</t>
  </si>
  <si>
    <t>Elenchi dei Piani di Marketing</t>
  </si>
  <si>
    <t>Nome</t>
  </si>
  <si>
    <t>Titolo</t>
  </si>
  <si>
    <t>Specialista Marketing</t>
  </si>
  <si>
    <t>Responsabile Marketing</t>
  </si>
  <si>
    <t>Analista di Marketing</t>
  </si>
  <si>
    <t>Coordinatore della Ricerca</t>
  </si>
  <si>
    <t>Responsabile Marketing Associato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</si>
</sst>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_);\(&quot;$&quot;#,##0\)"/>
    <numFmt numFmtId="166" formatCode="[$-410]d\ mmmm\ yyyy;@"/>
    <numFmt numFmtId="167" formatCode="#,##0\ [$€-410]"/>
  </numFmts>
  <fonts count="24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  <font>
      <u/>
      <sz val="11"/>
      <color theme="10"/>
      <name val="Arial"/>
      <family val="2"/>
      <scheme val="minor"/>
    </font>
    <font>
      <b/>
      <sz val="11"/>
      <color theme="0"/>
      <name val="Arial"/>
      <family val="2"/>
      <charset val="238"/>
      <scheme val="minor"/>
    </font>
    <font>
      <b/>
      <sz val="14"/>
      <color theme="0"/>
      <name val="Arial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2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  <xf numFmtId="0" fontId="3" fillId="0" borderId="0"/>
    <xf numFmtId="0" fontId="21" fillId="0" borderId="0" applyNumberFormat="0" applyFill="0" applyBorder="0" applyAlignment="0" applyProtection="0"/>
  </cellStyleXfs>
  <cellXfs count="64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4" fillId="12" borderId="10" xfId="10" applyFont="1" applyFill="1" applyBorder="1" applyAlignment="1">
      <alignment horizontal="center" vertical="center"/>
    </xf>
    <xf numFmtId="0" fontId="15" fillId="13" borderId="11" xfId="8" applyFont="1" applyFill="1" applyBorder="1" applyAlignment="1">
      <alignment horizontal="center" vertical="center"/>
    </xf>
    <xf numFmtId="0" fontId="14" fillId="15" borderId="12" xfId="14" applyFont="1" applyFill="1" applyBorder="1" applyAlignment="1">
      <alignment horizontal="center" vertical="center"/>
    </xf>
    <xf numFmtId="0" fontId="14" fillId="16" borderId="12" xfId="12" applyFont="1" applyFill="1" applyBorder="1" applyAlignment="1">
      <alignment horizontal="center" vertical="center"/>
    </xf>
    <xf numFmtId="0" fontId="17" fillId="14" borderId="13" xfId="9" applyFont="1" applyFill="1" applyBorder="1" applyAlignment="1">
      <alignment horizontal="center" vertical="center"/>
    </xf>
    <xf numFmtId="0" fontId="14" fillId="12" borderId="6" xfId="0" applyFont="1" applyFill="1" applyBorder="1" applyAlignment="1">
      <alignment horizontal="center" vertical="center"/>
    </xf>
    <xf numFmtId="0" fontId="15" fillId="13" borderId="7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center" vertical="center"/>
    </xf>
    <xf numFmtId="0" fontId="17" fillId="14" borderId="8" xfId="0" applyFont="1" applyFill="1" applyBorder="1" applyAlignment="1">
      <alignment horizontal="center" vertical="center"/>
    </xf>
    <xf numFmtId="0" fontId="18" fillId="10" borderId="12" xfId="13" applyFont="1" applyFill="1" applyBorder="1" applyAlignment="1">
      <alignment horizontal="center" vertical="center"/>
    </xf>
    <xf numFmtId="0" fontId="18" fillId="10" borderId="7" xfId="0" applyFont="1" applyFill="1" applyBorder="1" applyAlignment="1">
      <alignment horizontal="center" vertical="center"/>
    </xf>
    <xf numFmtId="0" fontId="15" fillId="11" borderId="12" xfId="7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/>
    </xf>
    <xf numFmtId="0" fontId="11" fillId="0" borderId="0" xfId="16" applyFill="1" applyAlignment="1">
      <alignment horizontal="center" vertical="center" wrapText="1"/>
    </xf>
    <xf numFmtId="0" fontId="16" fillId="17" borderId="12" xfId="11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20" fillId="0" borderId="0" xfId="3" applyFont="1" applyFill="1" applyBorder="1" applyAlignment="1">
      <alignment horizontal="left" vertical="center" wrapText="1" indent="1"/>
    </xf>
    <xf numFmtId="0" fontId="13" fillId="0" borderId="0" xfId="0" applyFont="1">
      <alignment horizontal="left" vertical="center" wrapText="1"/>
    </xf>
    <xf numFmtId="0" fontId="22" fillId="19" borderId="0" xfId="3" applyFont="1" applyFill="1" applyBorder="1" applyAlignment="1">
      <alignment horizontal="left" vertical="center" wrapText="1" indent="1"/>
    </xf>
    <xf numFmtId="0" fontId="11" fillId="0" borderId="0" xfId="16" applyAlignment="1">
      <alignment horizontal="center" vertical="center" wrapText="1"/>
    </xf>
    <xf numFmtId="0" fontId="23" fillId="19" borderId="1" xfId="18" applyFont="1" applyFill="1" applyAlignment="1">
      <alignment horizontal="center" vertical="center" wrapText="1"/>
    </xf>
    <xf numFmtId="0" fontId="23" fillId="19" borderId="2" xfId="18" applyFont="1" applyFill="1" applyBorder="1" applyAlignment="1">
      <alignment horizontal="center" vertical="center" wrapText="1"/>
    </xf>
    <xf numFmtId="0" fontId="23" fillId="19" borderId="3" xfId="18" applyFont="1" applyFill="1" applyBorder="1" applyAlignment="1">
      <alignment horizontal="center" vertical="center" wrapText="1"/>
    </xf>
    <xf numFmtId="0" fontId="19" fillId="18" borderId="0" xfId="2" applyFont="1" applyFill="1" applyAlignment="1">
      <alignment horizontal="center" vertical="center"/>
    </xf>
    <xf numFmtId="0" fontId="19" fillId="18" borderId="0" xfId="2" applyFont="1" applyFill="1" applyAlignment="1">
      <alignment horizontal="right" vertical="center" indent="1"/>
    </xf>
    <xf numFmtId="0" fontId="0" fillId="12" borderId="0" xfId="0" applyFont="1" applyFill="1" applyAlignment="1">
      <alignment horizontal="left" vertical="center" wrapText="1" indent="1"/>
    </xf>
    <xf numFmtId="0" fontId="0" fillId="12" borderId="0" xfId="0" applyFont="1" applyFill="1" applyAlignment="1">
      <alignment horizontal="left" vertical="center" indent="1"/>
    </xf>
    <xf numFmtId="0" fontId="0" fillId="13" borderId="0" xfId="0" applyFont="1" applyFill="1" applyAlignment="1">
      <alignment horizontal="left" vertical="center" wrapText="1" indent="1"/>
    </xf>
    <xf numFmtId="0" fontId="0" fillId="13" borderId="0" xfId="0" applyFont="1" applyFill="1" applyAlignment="1">
      <alignment horizontal="left" vertical="center" indent="1"/>
    </xf>
    <xf numFmtId="0" fontId="0" fillId="15" borderId="0" xfId="0" applyFont="1" applyFill="1" applyAlignment="1">
      <alignment horizontal="left" vertical="center" wrapText="1" indent="1"/>
    </xf>
    <xf numFmtId="0" fontId="0" fillId="15" borderId="0" xfId="0" applyFont="1" applyFill="1" applyAlignment="1">
      <alignment horizontal="left" vertical="center" indent="1"/>
    </xf>
    <xf numFmtId="0" fontId="0" fillId="16" borderId="0" xfId="0" applyFont="1" applyFill="1" applyAlignment="1">
      <alignment horizontal="left" vertical="center" wrapText="1" indent="1"/>
    </xf>
    <xf numFmtId="0" fontId="0" fillId="16" borderId="0" xfId="0" applyFont="1" applyFill="1" applyAlignment="1">
      <alignment horizontal="left" vertical="center" indent="1"/>
    </xf>
    <xf numFmtId="0" fontId="0" fillId="11" borderId="0" xfId="0" applyFont="1" applyFill="1" applyAlignment="1">
      <alignment horizontal="left" vertical="center" wrapText="1" indent="1"/>
    </xf>
    <xf numFmtId="0" fontId="0" fillId="11" borderId="0" xfId="0" applyFont="1" applyFill="1" applyAlignment="1">
      <alignment horizontal="left" vertical="center" indent="1"/>
    </xf>
    <xf numFmtId="0" fontId="0" fillId="20" borderId="0" xfId="0" applyFont="1" applyFill="1" applyAlignment="1">
      <alignment horizontal="left" vertical="center" wrapText="1" indent="1"/>
    </xf>
    <xf numFmtId="0" fontId="0" fillId="20" borderId="0" xfId="0" applyFont="1" applyFill="1" applyAlignment="1">
      <alignment horizontal="left" vertical="center" indent="1"/>
    </xf>
    <xf numFmtId="0" fontId="0" fillId="17" borderId="0" xfId="0" applyFont="1" applyFill="1" applyAlignment="1">
      <alignment horizontal="left" vertical="center" wrapText="1" indent="1"/>
    </xf>
    <xf numFmtId="0" fontId="0" fillId="17" borderId="0" xfId="0" applyFont="1" applyFill="1" applyAlignment="1">
      <alignment horizontal="left" vertical="center" indent="1"/>
    </xf>
    <xf numFmtId="0" fontId="0" fillId="14" borderId="0" xfId="0" applyFont="1" applyFill="1" applyAlignment="1">
      <alignment horizontal="left" vertical="center" wrapText="1" indent="1"/>
    </xf>
    <xf numFmtId="0" fontId="0" fillId="14" borderId="0" xfId="0" applyFont="1" applyFill="1" applyAlignment="1">
      <alignment horizontal="left" vertical="center" indent="1"/>
    </xf>
    <xf numFmtId="166" fontId="0" fillId="12" borderId="0" xfId="15" applyNumberFormat="1" applyFont="1" applyFill="1" applyBorder="1" applyAlignment="1">
      <alignment horizontal="right" vertical="center" wrapText="1" indent="1"/>
    </xf>
    <xf numFmtId="166" fontId="0" fillId="13" borderId="0" xfId="15" applyNumberFormat="1" applyFont="1" applyFill="1" applyBorder="1" applyAlignment="1">
      <alignment horizontal="right" vertical="center" wrapText="1" indent="1"/>
    </xf>
    <xf numFmtId="166" fontId="0" fillId="15" borderId="0" xfId="15" applyNumberFormat="1" applyFont="1" applyFill="1" applyBorder="1" applyAlignment="1">
      <alignment horizontal="right" vertical="center" wrapText="1" indent="1"/>
    </xf>
    <xf numFmtId="166" fontId="0" fillId="16" borderId="0" xfId="15" applyNumberFormat="1" applyFont="1" applyFill="1" applyBorder="1" applyAlignment="1">
      <alignment horizontal="right" vertical="center" wrapText="1" indent="1"/>
    </xf>
    <xf numFmtId="166" fontId="0" fillId="11" borderId="0" xfId="15" applyNumberFormat="1" applyFont="1" applyFill="1" applyBorder="1" applyAlignment="1">
      <alignment horizontal="right" vertical="center" wrapText="1" indent="1"/>
    </xf>
    <xf numFmtId="166" fontId="0" fillId="20" borderId="0" xfId="15" applyNumberFormat="1" applyFont="1" applyFill="1" applyBorder="1" applyAlignment="1">
      <alignment horizontal="right" vertical="center" wrapText="1" indent="1"/>
    </xf>
    <xf numFmtId="166" fontId="0" fillId="17" borderId="0" xfId="15" applyNumberFormat="1" applyFont="1" applyFill="1" applyBorder="1" applyAlignment="1">
      <alignment horizontal="right" vertical="center" wrapText="1" indent="1"/>
    </xf>
    <xf numFmtId="166" fontId="0" fillId="14" borderId="0" xfId="15" applyNumberFormat="1" applyFont="1" applyFill="1" applyBorder="1" applyAlignment="1">
      <alignment horizontal="right" vertical="center" wrapText="1" indent="1"/>
    </xf>
    <xf numFmtId="167" fontId="0" fillId="12" borderId="0" xfId="5" applyNumberFormat="1" applyFont="1" applyFill="1" applyBorder="1" applyAlignment="1">
      <alignment horizontal="right" vertical="center" indent="1"/>
    </xf>
    <xf numFmtId="167" fontId="0" fillId="13" borderId="0" xfId="5" applyNumberFormat="1" applyFont="1" applyFill="1" applyBorder="1" applyAlignment="1">
      <alignment horizontal="right" vertical="center" indent="1"/>
    </xf>
    <xf numFmtId="167" fontId="0" fillId="15" borderId="0" xfId="5" applyNumberFormat="1" applyFont="1" applyFill="1" applyBorder="1" applyAlignment="1">
      <alignment horizontal="right" vertical="center" indent="1"/>
    </xf>
    <xf numFmtId="167" fontId="0" fillId="16" borderId="0" xfId="5" applyNumberFormat="1" applyFont="1" applyFill="1" applyBorder="1" applyAlignment="1">
      <alignment horizontal="right" vertical="center" indent="1"/>
    </xf>
    <xf numFmtId="167" fontId="0" fillId="11" borderId="0" xfId="5" applyNumberFormat="1" applyFont="1" applyFill="1" applyBorder="1" applyAlignment="1">
      <alignment horizontal="right" vertical="center" indent="1"/>
    </xf>
    <xf numFmtId="167" fontId="0" fillId="20" borderId="0" xfId="5" applyNumberFormat="1" applyFont="1" applyFill="1" applyBorder="1" applyAlignment="1">
      <alignment horizontal="right" vertical="center" indent="1"/>
    </xf>
    <xf numFmtId="167" fontId="0" fillId="17" borderId="0" xfId="5" applyNumberFormat="1" applyFont="1" applyFill="1" applyBorder="1" applyAlignment="1">
      <alignment horizontal="right" vertical="center" indent="1"/>
    </xf>
    <xf numFmtId="167" fontId="0" fillId="14" borderId="0" xfId="5" applyNumberFormat="1" applyFont="1" applyFill="1" applyBorder="1" applyAlignment="1">
      <alignment horizontal="right" vertical="center" indent="1"/>
    </xf>
  </cellXfs>
  <cellStyles count="22">
    <cellStyle name="20% - Énfasis1" xfId="7" builtinId="30" customBuiltin="1"/>
    <cellStyle name="20% - Énfasis2" xfId="9" builtinId="34" customBuiltin="1"/>
    <cellStyle name="20% - Énfasis3" xfId="11" builtinId="38" customBuiltin="1"/>
    <cellStyle name="20% - Énfasis4" xfId="13" builtinId="42" customBuiltin="1"/>
    <cellStyle name="40% - Énfasis1" xfId="8" builtinId="31" customBuiltin="1"/>
    <cellStyle name="40% - Énfasis2" xfId="10" builtinId="35" customBuiltin="1"/>
    <cellStyle name="40% - Énfasis3" xfId="12" builtinId="39" customBuiltin="1"/>
    <cellStyle name="40% - Énfasis4" xfId="14" builtinId="43" customBuiltin="1"/>
    <cellStyle name="Date" xfId="15" xr:uid="{00000000-0005-0000-0000-000009000000}"/>
    <cellStyle name="Encabezado 1" xfId="1" builtinId="16" customBuiltin="1"/>
    <cellStyle name="Hipervínculo" xfId="16" builtinId="8" customBuiltin="1"/>
    <cellStyle name="Hipervínculo visitado" xfId="17" builtinId="9" customBuiltin="1"/>
    <cellStyle name="Hyperlink 2" xfId="21" xr:uid="{00000000-0005-0000-0000-000010000000}"/>
    <cellStyle name="Legend Left Border" xfId="18" xr:uid="{00000000-0005-0000-0000-000011000000}"/>
    <cellStyle name="Legend Right Border" xfId="19" xr:uid="{00000000-0005-0000-0000-000012000000}"/>
    <cellStyle name="Moneda" xfId="5" builtinId="4" customBuiltin="1"/>
    <cellStyle name="Normal" xfId="0" builtinId="0" customBuiltin="1"/>
    <cellStyle name="Normal 2" xfId="20" xr:uid="{00000000-0005-0000-0000-000014000000}"/>
    <cellStyle name="Texto explicativo" xfId="6" builtinId="53" customBuiltin="1"/>
    <cellStyle name="Título" xfId="2" builtinId="15" customBuiltin="1"/>
    <cellStyle name="Título 2" xfId="3" builtinId="17" customBuiltin="1"/>
    <cellStyle name="Título 3" xfId="4" builtinId="18" customBuiltin="1"/>
  </cellStyles>
  <dxfs count="30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10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10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10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10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#,##0\ [$€-410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#,##0\ [$€-410]"/>
    </dxf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charset val="238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29"/>
      <tableStyleElement type="headerRow" dxfId="28"/>
      <tableStyleElement type="totalRow" dxfId="27"/>
    </tableStyle>
    <tableStyle name="Plan List" pivot="0" count="3" xr9:uid="{00000000-0011-0000-FFFF-FFFF01000000}">
      <tableStyleElement type="wholeTable" dxfId="26"/>
      <tableStyleElement type="headerRow" dxfId="25"/>
      <tableStyleElement type="firstRowStripe" dxfId="24"/>
    </tableStyle>
  </tableStyles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85796"/>
          <a:ext cx="3248026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2</xdr:col>
      <xdr:colOff>1781175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5800"/>
          <a:ext cx="3295649" cy="274320"/>
          <a:chOff x="200026" y="847725"/>
          <a:chExt cx="2009774" cy="274320"/>
        </a:xfrm>
        <a:solidFill>
          <a:schemeClr val="accent1">
            <a:lumMod val="60000"/>
            <a:lumOff val="40000"/>
          </a:schemeClr>
        </a:solidFill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grpFill/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  <xdr:twoCellAnchor>
    <xdr:from>
      <xdr:col>4</xdr:col>
      <xdr:colOff>0</xdr:colOff>
      <xdr:row>1</xdr:row>
      <xdr:rowOff>85724</xdr:rowOff>
    </xdr:from>
    <xdr:to>
      <xdr:col>4</xdr:col>
      <xdr:colOff>5410200</xdr:colOff>
      <xdr:row>6</xdr:row>
      <xdr:rowOff>95250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1B1E4826-C3BF-ECB7-5AA8-142681AD2631}"/>
            </a:ext>
          </a:extLst>
        </xdr:cNvPr>
        <xdr:cNvSpPr/>
      </xdr:nvSpPr>
      <xdr:spPr>
        <a:xfrm>
          <a:off x="3714750" y="676274"/>
          <a:ext cx="5410200" cy="1714501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rtl="0"/>
          <a:r>
            <a:rPr 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Inserisci Nome nella colonna B sotto l'intestazione Nome. Usa filtri per trovare voci specifiche .</a:t>
          </a:r>
          <a:br>
            <a:rPr lang="en-US" sz="1050" b="0">
              <a:effectLst/>
            </a:rPr>
          </a:br>
          <a:r>
            <a:rPr lang="en-US" sz="1050" b="0">
              <a:effectLst/>
            </a:rPr>
            <a:t>         </a:t>
          </a:r>
          <a:r>
            <a:rPr lang="it-IT" sz="1100" b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Inserisci il titolo nella colonna C sotto l'intestazione Titolo</a:t>
          </a:r>
        </a:p>
        <a:p>
          <a:br>
            <a:rPr lang="it-IT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endParaRPr lang="en-US" sz="1050" b="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23" dataDxfId="22">
  <autoFilter ref="B6:K18" xr:uid="{00000000-0009-0000-0100-000001000000}"/>
  <tableColumns count="10">
    <tableColumn id="1" xr3:uid="{00000000-0010-0000-0000-000001000000}" name="Compito" totalsRowLabel="Total" dataDxfId="21"/>
    <tableColumn id="10" xr3:uid="{00000000-0010-0000-0000-00000A000000}" name="Stato" totalsRowFunction="count" dataDxfId="20"/>
    <tableColumn id="2" xr3:uid="{00000000-0010-0000-0000-000002000000}" name="Propietario" dataDxfId="19"/>
    <tableColumn id="3" xr3:uid="{00000000-0010-0000-0000-000003000000}" name="Assegnata a" dataDxfId="18"/>
    <tableColumn id="4" xr3:uid="{00000000-0010-0000-0000-000004000000}" name="Previsto_x000a_Data di inizio" dataDxfId="3"/>
    <tableColumn id="5" xr3:uid="{00000000-0010-0000-0000-000005000000}" name="Previsto_x000a_Data di fine" dataDxfId="2"/>
    <tableColumn id="6" xr3:uid="{00000000-0010-0000-0000-000006000000}" name="Attuale_x000a_Data di inizio" dataDxfId="1"/>
    <tableColumn id="7" xr3:uid="{00000000-0010-0000-0000-000007000000}" name="Attuale_x000a_Data di fine" dataDxfId="0"/>
    <tableColumn id="8" xr3:uid="{00000000-0010-0000-0000-000008000000}" name="Costo stimato" dataDxfId="5"/>
    <tableColumn id="9" xr3:uid="{00000000-0010-0000-0000-000009000000}" name="Attuale_x000a_Costo" totalsRowFunction="sum" dataDxfId="4"/>
  </tableColumns>
  <tableStyleInfo name="TableStyleLight15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7" dataDxfId="16">
  <autoFilter ref="B4:C12" xr:uid="{00000000-0009-0000-0100-000003000000}"/>
  <tableColumns count="2">
    <tableColumn id="1" xr3:uid="{00000000-0010-0000-0100-000001000000}" name="Nome" dataDxfId="15"/>
    <tableColumn id="2" xr3:uid="{00000000-0010-0000-0100-000002000000}" name="Titolo" dataDxfId="14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zoomScale="80" zoomScaleNormal="80" workbookViewId="0"/>
  </sheetViews>
  <sheetFormatPr baseColWidth="10" defaultColWidth="8.69921875" defaultRowHeight="30" customHeight="1" x14ac:dyDescent="0.25"/>
  <cols>
    <col min="1" max="1" width="3" customWidth="1"/>
    <col min="2" max="2" width="42.59765625" style="1" customWidth="1"/>
    <col min="3" max="4" width="14.09765625" style="1" customWidth="1"/>
    <col min="5" max="5" width="15.69921875" style="1" customWidth="1"/>
    <col min="6" max="9" width="19" style="1" customWidth="1"/>
    <col min="10" max="11" width="15.09765625" style="1" customWidth="1"/>
    <col min="12" max="12" width="2.5" customWidth="1"/>
  </cols>
  <sheetData>
    <row r="1" spans="2:11" ht="47.25" customHeight="1" x14ac:dyDescent="0.25">
      <c r="B1" s="30" t="s">
        <v>15</v>
      </c>
      <c r="C1" s="30"/>
      <c r="D1" s="30"/>
      <c r="E1" s="30"/>
      <c r="F1" s="30"/>
      <c r="G1" s="30"/>
      <c r="H1" s="30"/>
      <c r="I1" s="30"/>
      <c r="J1" s="30"/>
      <c r="K1" s="30"/>
    </row>
    <row r="2" spans="2:11" ht="24" customHeight="1" x14ac:dyDescent="0.25">
      <c r="B2" s="26" t="s">
        <v>6</v>
      </c>
      <c r="C2" s="3"/>
      <c r="D2" s="27" t="s">
        <v>16</v>
      </c>
      <c r="E2" s="28"/>
      <c r="F2" s="28"/>
      <c r="G2" s="28"/>
      <c r="H2" s="28"/>
      <c r="I2" s="28"/>
      <c r="J2" s="28"/>
      <c r="K2" s="29"/>
    </row>
    <row r="3" spans="2:11" ht="20.100000000000001" customHeight="1" x14ac:dyDescent="0.25">
      <c r="B3" s="26"/>
      <c r="C3" s="4"/>
      <c r="D3" s="5" t="s">
        <v>17</v>
      </c>
      <c r="E3" s="6" t="s">
        <v>18</v>
      </c>
      <c r="F3" s="7" t="s">
        <v>19</v>
      </c>
      <c r="G3" s="8" t="s">
        <v>20</v>
      </c>
      <c r="H3" s="17" t="s">
        <v>7</v>
      </c>
      <c r="I3" s="15" t="s">
        <v>3</v>
      </c>
      <c r="J3" s="20" t="s">
        <v>4</v>
      </c>
      <c r="K3" s="9" t="s">
        <v>5</v>
      </c>
    </row>
    <row r="4" spans="2:11" ht="20.100000000000001" customHeight="1" x14ac:dyDescent="0.25">
      <c r="B4" s="26"/>
      <c r="C4" s="4"/>
      <c r="D4" s="10" t="s">
        <v>21</v>
      </c>
      <c r="E4" s="11" t="s">
        <v>21</v>
      </c>
      <c r="F4" s="12" t="s">
        <v>21</v>
      </c>
      <c r="G4" s="13" t="s">
        <v>21</v>
      </c>
      <c r="H4" s="18" t="s">
        <v>21</v>
      </c>
      <c r="I4" s="16" t="s">
        <v>21</v>
      </c>
      <c r="J4" s="21" t="s">
        <v>21</v>
      </c>
      <c r="K4" s="14" t="s">
        <v>21</v>
      </c>
    </row>
    <row r="5" spans="2:11" ht="20.100000000000001" customHeight="1" x14ac:dyDescent="0.2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5" t="s">
        <v>22</v>
      </c>
      <c r="C6" s="25" t="s">
        <v>35</v>
      </c>
      <c r="D6" s="25" t="s">
        <v>36</v>
      </c>
      <c r="E6" s="25" t="s">
        <v>37</v>
      </c>
      <c r="F6" s="25" t="s">
        <v>38</v>
      </c>
      <c r="G6" s="25" t="s">
        <v>39</v>
      </c>
      <c r="H6" s="25" t="s">
        <v>40</v>
      </c>
      <c r="I6" s="25" t="s">
        <v>41</v>
      </c>
      <c r="J6" s="25" t="s">
        <v>42</v>
      </c>
      <c r="K6" s="25" t="s">
        <v>43</v>
      </c>
    </row>
    <row r="7" spans="2:11" ht="36" customHeight="1" x14ac:dyDescent="0.25">
      <c r="B7" s="32" t="s">
        <v>23</v>
      </c>
      <c r="C7" s="32" t="s">
        <v>17</v>
      </c>
      <c r="D7" s="33" t="s">
        <v>1</v>
      </c>
      <c r="E7" s="33" t="s">
        <v>1</v>
      </c>
      <c r="F7" s="48">
        <f ca="1">DATE(YEAR(TODAY()),7,1)</f>
        <v>46204</v>
      </c>
      <c r="G7" s="48">
        <f ca="1">DATE(YEAR(TODAY()),8,1)</f>
        <v>46235</v>
      </c>
      <c r="H7" s="48">
        <f ca="1">DATE(YEAR(TODAY()),6,28)</f>
        <v>46201</v>
      </c>
      <c r="I7" s="48"/>
      <c r="J7" s="56">
        <v>1500</v>
      </c>
      <c r="K7" s="56">
        <v>1250</v>
      </c>
    </row>
    <row r="8" spans="2:11" ht="36" customHeight="1" x14ac:dyDescent="0.25">
      <c r="B8" s="34" t="s">
        <v>24</v>
      </c>
      <c r="C8" s="34" t="s">
        <v>18</v>
      </c>
      <c r="D8" s="35" t="s">
        <v>9</v>
      </c>
      <c r="E8" s="35" t="s">
        <v>1</v>
      </c>
      <c r="F8" s="49">
        <f ca="1">DATE(YEAR(TODAY()),7,15)</f>
        <v>46218</v>
      </c>
      <c r="G8" s="49">
        <f ca="1">DATE(YEAR(TODAY()),8,15)</f>
        <v>46249</v>
      </c>
      <c r="H8" s="49">
        <f ca="1">DATE(YEAR(TODAY()),7,13)</f>
        <v>46216</v>
      </c>
      <c r="I8" s="49"/>
      <c r="J8" s="57">
        <v>2000</v>
      </c>
      <c r="K8" s="57">
        <v>1840</v>
      </c>
    </row>
    <row r="9" spans="2:11" ht="36" customHeight="1" x14ac:dyDescent="0.25">
      <c r="B9" s="36" t="s">
        <v>25</v>
      </c>
      <c r="C9" s="36" t="s">
        <v>19</v>
      </c>
      <c r="D9" s="37" t="s">
        <v>9</v>
      </c>
      <c r="E9" s="37" t="s">
        <v>1</v>
      </c>
      <c r="F9" s="50">
        <f ca="1">DATE(YEAR(TODAY()),8,1)</f>
        <v>46235</v>
      </c>
      <c r="G9" s="50">
        <f ca="1">DATE(YEAR(TODAY()),8,20)</f>
        <v>46254</v>
      </c>
      <c r="H9" s="50"/>
      <c r="I9" s="50"/>
      <c r="J9" s="58">
        <v>1450</v>
      </c>
      <c r="K9" s="58"/>
    </row>
    <row r="10" spans="2:11" ht="36" customHeight="1" x14ac:dyDescent="0.25">
      <c r="B10" s="38" t="s">
        <v>26</v>
      </c>
      <c r="C10" s="38" t="s">
        <v>20</v>
      </c>
      <c r="D10" s="39" t="s">
        <v>8</v>
      </c>
      <c r="E10" s="39" t="s">
        <v>11</v>
      </c>
      <c r="F10" s="51">
        <f ca="1">DATE(YEAR(TODAY()),6,1)</f>
        <v>46174</v>
      </c>
      <c r="G10" s="51">
        <f ca="1">DATE(YEAR(TODAY()),7,1)</f>
        <v>46204</v>
      </c>
      <c r="H10" s="51">
        <f ca="1">DATE(YEAR(TODAY()),6,1)</f>
        <v>46174</v>
      </c>
      <c r="I10" s="51">
        <f ca="1">DATE(YEAR(TODAY()),6,28)</f>
        <v>46201</v>
      </c>
      <c r="J10" s="59">
        <v>3000</v>
      </c>
      <c r="K10" s="59">
        <v>3200</v>
      </c>
    </row>
    <row r="11" spans="2:11" ht="36" customHeight="1" x14ac:dyDescent="0.25">
      <c r="B11" s="40" t="s">
        <v>27</v>
      </c>
      <c r="C11" s="40" t="s">
        <v>7</v>
      </c>
      <c r="D11" s="41" t="s">
        <v>8</v>
      </c>
      <c r="E11" s="41" t="s">
        <v>12</v>
      </c>
      <c r="F11" s="52">
        <f ca="1">DATE(YEAR(TODAY()),9,1)</f>
        <v>46266</v>
      </c>
      <c r="G11" s="52">
        <f ca="1">DATE(YEAR(TODAY()),9,15)</f>
        <v>46280</v>
      </c>
      <c r="H11" s="52"/>
      <c r="I11" s="52"/>
      <c r="J11" s="60">
        <v>500</v>
      </c>
      <c r="K11" s="60"/>
    </row>
    <row r="12" spans="2:11" ht="36" customHeight="1" x14ac:dyDescent="0.25">
      <c r="B12" s="42" t="s">
        <v>28</v>
      </c>
      <c r="C12" s="42" t="s">
        <v>3</v>
      </c>
      <c r="D12" s="43" t="s">
        <v>12</v>
      </c>
      <c r="E12" s="43" t="s">
        <v>13</v>
      </c>
      <c r="F12" s="53"/>
      <c r="G12" s="53"/>
      <c r="H12" s="53"/>
      <c r="I12" s="53"/>
      <c r="J12" s="61">
        <v>575</v>
      </c>
      <c r="K12" s="61">
        <v>125</v>
      </c>
    </row>
    <row r="13" spans="2:11" ht="36" customHeight="1" x14ac:dyDescent="0.25">
      <c r="B13" s="44" t="s">
        <v>29</v>
      </c>
      <c r="C13" s="44" t="s">
        <v>4</v>
      </c>
      <c r="D13" s="45" t="s">
        <v>8</v>
      </c>
      <c r="E13" s="45" t="s">
        <v>14</v>
      </c>
      <c r="F13" s="54">
        <f ca="1">DATE(YEAR(TODAY()),9,12)</f>
        <v>46277</v>
      </c>
      <c r="G13" s="54">
        <f ca="1">DATE(YEAR(TODAY()),9,25)</f>
        <v>46290</v>
      </c>
      <c r="H13" s="54"/>
      <c r="I13" s="54"/>
      <c r="J13" s="62">
        <v>1750</v>
      </c>
      <c r="K13" s="62"/>
    </row>
    <row r="14" spans="2:11" ht="36" customHeight="1" x14ac:dyDescent="0.25">
      <c r="B14" s="46" t="s">
        <v>30</v>
      </c>
      <c r="C14" s="46" t="s">
        <v>5</v>
      </c>
      <c r="D14" s="47" t="s">
        <v>9</v>
      </c>
      <c r="E14" s="47" t="s">
        <v>8</v>
      </c>
      <c r="F14" s="55">
        <f ca="1">DATE(YEAR(TODAY()),7,1)</f>
        <v>46204</v>
      </c>
      <c r="G14" s="55">
        <f ca="1">DATE(YEAR(TODAY()),10,1)</f>
        <v>46296</v>
      </c>
      <c r="H14" s="55">
        <f ca="1">DATE(YEAR(TODAY()),7,1)</f>
        <v>46204</v>
      </c>
      <c r="I14" s="55"/>
      <c r="J14" s="63">
        <v>925</v>
      </c>
      <c r="K14" s="63">
        <v>250</v>
      </c>
    </row>
    <row r="15" spans="2:11" ht="36" customHeight="1" x14ac:dyDescent="0.25">
      <c r="B15" s="32" t="s">
        <v>31</v>
      </c>
      <c r="C15" s="32" t="s">
        <v>17</v>
      </c>
      <c r="D15" s="33" t="s">
        <v>9</v>
      </c>
      <c r="E15" s="33" t="s">
        <v>1</v>
      </c>
      <c r="F15" s="48">
        <f ca="1">DATE(YEAR(TODAY()),7,15)</f>
        <v>46218</v>
      </c>
      <c r="G15" s="48">
        <f ca="1">DATE(YEAR(TODAY()),8,15)</f>
        <v>46249</v>
      </c>
      <c r="H15" s="48">
        <f ca="1">DATE(YEAR(TODAY()),7,13)</f>
        <v>46216</v>
      </c>
      <c r="I15" s="48"/>
      <c r="J15" s="56">
        <v>2000</v>
      </c>
      <c r="K15" s="56">
        <v>1840</v>
      </c>
    </row>
    <row r="16" spans="2:11" ht="36" customHeight="1" x14ac:dyDescent="0.25">
      <c r="B16" s="36" t="s">
        <v>32</v>
      </c>
      <c r="C16" s="36" t="s">
        <v>19</v>
      </c>
      <c r="D16" s="37" t="s">
        <v>9</v>
      </c>
      <c r="E16" s="37" t="s">
        <v>1</v>
      </c>
      <c r="F16" s="50">
        <f ca="1">DATE(YEAR(TODAY()),8,1)</f>
        <v>46235</v>
      </c>
      <c r="G16" s="50">
        <f ca="1">DATE(YEAR(TODAY()),8,20)</f>
        <v>46254</v>
      </c>
      <c r="H16" s="50"/>
      <c r="I16" s="50"/>
      <c r="J16" s="58">
        <v>1450</v>
      </c>
      <c r="K16" s="58"/>
    </row>
    <row r="17" spans="2:11" ht="36" customHeight="1" x14ac:dyDescent="0.25">
      <c r="B17" s="38" t="s">
        <v>33</v>
      </c>
      <c r="C17" s="38" t="s">
        <v>20</v>
      </c>
      <c r="D17" s="39" t="s">
        <v>8</v>
      </c>
      <c r="E17" s="39" t="s">
        <v>11</v>
      </c>
      <c r="F17" s="51">
        <f ca="1">DATE(YEAR(TODAY()),6,1)</f>
        <v>46174</v>
      </c>
      <c r="G17" s="51">
        <f ca="1">DATE(YEAR(TODAY()),7,1)</f>
        <v>46204</v>
      </c>
      <c r="H17" s="51">
        <f ca="1">DATE(YEAR(TODAY()),6,1)</f>
        <v>46174</v>
      </c>
      <c r="I17" s="51">
        <f ca="1">DATE(YEAR(TODAY()),6,28)</f>
        <v>46201</v>
      </c>
      <c r="J17" s="59">
        <v>3000</v>
      </c>
      <c r="K17" s="59">
        <v>3200</v>
      </c>
    </row>
    <row r="18" spans="2:11" ht="36" customHeight="1" x14ac:dyDescent="0.25">
      <c r="B18" s="32" t="s">
        <v>34</v>
      </c>
      <c r="C18" s="32" t="s">
        <v>17</v>
      </c>
      <c r="D18" s="33" t="s">
        <v>8</v>
      </c>
      <c r="E18" s="33" t="s">
        <v>12</v>
      </c>
      <c r="F18" s="48">
        <f ca="1">DATE(YEAR(TODAY()),9,1)</f>
        <v>46266</v>
      </c>
      <c r="G18" s="48">
        <f ca="1">DATE(YEAR(TODAY()),9,15)</f>
        <v>46280</v>
      </c>
      <c r="H18" s="48"/>
      <c r="I18" s="48"/>
      <c r="J18" s="56">
        <v>500</v>
      </c>
      <c r="K18" s="56"/>
    </row>
  </sheetData>
  <mergeCells count="3">
    <mergeCell ref="B2:B4"/>
    <mergeCell ref="D2:K2"/>
    <mergeCell ref="B1:K1"/>
  </mergeCells>
  <conditionalFormatting sqref="B7:K18">
    <cfRule type="expression" dxfId="13" priority="1">
      <formula>($C7="Not Started")*(clNotStarted="ON")</formula>
    </cfRule>
    <cfRule type="expression" dxfId="12" priority="5">
      <formula>($C7="In Progress")*(clInProgress="ON")</formula>
    </cfRule>
    <cfRule type="expression" dxfId="11" priority="6">
      <formula>($C7="Delayed")*(clDelayed="ON")</formula>
    </cfRule>
    <cfRule type="expression" dxfId="10" priority="12">
      <formula>($C7="Complete")*(clComplete="ON")</formula>
    </cfRule>
    <cfRule type="expression" dxfId="9" priority="14">
      <formula>(clCustom1="ON")*($C7=txtCustom1)</formula>
    </cfRule>
    <cfRule type="expression" dxfId="8" priority="15">
      <formula>(clCustom2="ON")*($C7=txtCustom2)</formula>
    </cfRule>
    <cfRule type="expression" dxfId="7" priority="16">
      <formula>(clCustom3="ON")*($C7=txtCustom3)</formula>
    </cfRule>
    <cfRule type="expression" dxfId="6" priority="17">
      <formula>(clCustom4="ON")*($C7=txtCustom4)</formula>
    </cfRule>
  </conditionalFormatting>
  <dataValidations count="23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K4" xr:uid="{00000000-0002-0000-0000-000000000000}">
      <formula1>"ACCESO, SPENTO"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 E4" xr:uid="{DB58C5CC-B32F-464A-80AF-86B13EF9137B}">
      <formula1>"ACCESO, SPONO"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F4 G4 H4 I4 J4" xr:uid="{E8991664-5BD8-4763-BF3D-16D9EDED1B39}">
      <formula1>"ACCESO, SPENTO"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E12"/>
  <sheetViews>
    <sheetView showGridLines="0" tabSelected="1" zoomScale="80" zoomScaleNormal="80" workbookViewId="0">
      <selection activeCell="C13" sqref="C13"/>
    </sheetView>
  </sheetViews>
  <sheetFormatPr baseColWidth="10" defaultColWidth="8.796875" defaultRowHeight="30" customHeight="1" x14ac:dyDescent="0.25"/>
  <cols>
    <col min="1" max="1" width="3" customWidth="1"/>
    <col min="2" max="2" width="19.8984375" customWidth="1"/>
    <col min="3" max="3" width="40" customWidth="1"/>
    <col min="4" max="4" width="2.5" customWidth="1"/>
    <col min="5" max="5" width="73.69921875" bestFit="1" customWidth="1"/>
    <col min="13" max="13" width="73.69921875" bestFit="1" customWidth="1"/>
  </cols>
  <sheetData>
    <row r="1" spans="2:5" ht="47.25" customHeight="1" x14ac:dyDescent="0.2">
      <c r="B1" s="31" t="s">
        <v>44</v>
      </c>
      <c r="C1" s="31"/>
    </row>
    <row r="2" spans="2:5" ht="30" customHeight="1" x14ac:dyDescent="0.2">
      <c r="B2" s="26" t="s">
        <v>0</v>
      </c>
      <c r="C2" s="26"/>
    </row>
    <row r="3" spans="2:5" ht="30" customHeight="1" x14ac:dyDescent="0.2">
      <c r="B3" s="19"/>
      <c r="C3" s="19"/>
    </row>
    <row r="4" spans="2:5" s="2" customFormat="1" ht="24.9" customHeight="1" x14ac:dyDescent="0.25">
      <c r="B4" s="23" t="s">
        <v>45</v>
      </c>
      <c r="C4" s="23" t="s">
        <v>46</v>
      </c>
      <c r="E4" s="24"/>
    </row>
    <row r="5" spans="2:5" ht="24.9" customHeight="1" x14ac:dyDescent="0.25">
      <c r="B5" s="22" t="s">
        <v>1</v>
      </c>
      <c r="C5" s="22" t="s">
        <v>47</v>
      </c>
      <c r="E5" s="24"/>
    </row>
    <row r="6" spans="2:5" ht="24.9" customHeight="1" x14ac:dyDescent="0.25">
      <c r="B6" s="22" t="s">
        <v>9</v>
      </c>
      <c r="C6" s="22" t="s">
        <v>48</v>
      </c>
    </row>
    <row r="7" spans="2:5" ht="24.9" customHeight="1" x14ac:dyDescent="0.25">
      <c r="B7" s="22" t="s">
        <v>8</v>
      </c>
      <c r="C7" s="22" t="s">
        <v>2</v>
      </c>
    </row>
    <row r="8" spans="2:5" ht="24.9" customHeight="1" x14ac:dyDescent="0.25">
      <c r="B8" s="22" t="s">
        <v>10</v>
      </c>
      <c r="C8" s="22" t="s">
        <v>49</v>
      </c>
    </row>
    <row r="9" spans="2:5" ht="24.9" customHeight="1" x14ac:dyDescent="0.25">
      <c r="B9" s="22" t="s">
        <v>11</v>
      </c>
      <c r="C9" s="22" t="s">
        <v>50</v>
      </c>
    </row>
    <row r="10" spans="2:5" ht="24.9" customHeight="1" x14ac:dyDescent="0.25">
      <c r="B10" s="22" t="s">
        <v>12</v>
      </c>
      <c r="C10" s="22" t="s">
        <v>47</v>
      </c>
    </row>
    <row r="11" spans="2:5" ht="24.9" customHeight="1" x14ac:dyDescent="0.25">
      <c r="B11" s="22" t="s">
        <v>13</v>
      </c>
      <c r="C11" s="22" t="s">
        <v>49</v>
      </c>
    </row>
    <row r="12" spans="2:5" ht="24.9" customHeight="1" x14ac:dyDescent="0.25">
      <c r="B12" s="22" t="s">
        <v>14</v>
      </c>
      <c r="C12" s="22" t="s">
        <v>51</v>
      </c>
    </row>
  </sheetData>
  <mergeCells count="2">
    <mergeCell ref="B2:C2"/>
    <mergeCell ref="B1:C1"/>
  </mergeCells>
  <dataValidations count="3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CF481C-B850-47D3-8383-E0C13159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B26FF4A-9A24-42D8-B946-9CA436224F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6dc4bcd6-49db-4c07-9060-8acfc67cef9f"/>
    <ds:schemaRef ds:uri="http://purl.org/dc/elements/1.1/"/>
    <ds:schemaRef ds:uri="fb0879af-3eba-417a-a55a-ffe6dcd6ca7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9945BEB-7D41-4FB6-9D32-A35A84B455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Data'!Títulos_a_imprimir</vt:lpstr>
      <vt:lpstr>'Marketing Plan Data'!Títulos_a_imprimir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2018-08-24T02:22:35Z</dcterms:created>
  <dcterms:modified xsi:type="dcterms:W3CDTF">2026-01-07T04:33:05Z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