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hidePivotFieldList="1"/>
  <xr:revisionPtr revIDLastSave="126" documentId="13_ncr:1_{636A630F-41EB-4010-97A3-0AEE51DD0875}" xr6:coauthVersionLast="47" xr6:coauthVersionMax="47" xr10:uidLastSave="{3B2570EF-D6E9-4735-82D9-4475B03DF9EE}"/>
  <bookViews>
    <workbookView xWindow="-108" yWindow="-108" windowWidth="23256" windowHeight="12456" firstSheet="1" activeTab="3" xr2:uid="{00000000-000D-0000-FFFF-FFFF00000000}"/>
  </bookViews>
  <sheets>
    <sheet name="SOMMARIO DEGLI UTILI E DELLE PE" sheetId="6" r:id="rId1"/>
    <sheet name="Sommario del bilancio" sheetId="5" r:id="rId2"/>
    <sheet name="Grafico profitti e perdite" sheetId="8" r:id="rId3"/>
    <sheet name="Grafico dello stato patrimonial" sheetId="7" r:id="rId4"/>
  </sheets>
  <calcPr calcId="191029"/>
  <pivotCaches>
    <pivotCache cacheId="0" r:id="rId5"/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5" l="1"/>
  <c r="G13" i="5"/>
  <c r="G14" i="5"/>
  <c r="D12" i="5"/>
  <c r="D13" i="5"/>
  <c r="D14" i="5"/>
  <c r="G5" i="5"/>
  <c r="G6" i="5"/>
  <c r="G7" i="5"/>
  <c r="G8" i="5"/>
  <c r="G9" i="5"/>
  <c r="D5" i="5"/>
  <c r="D6" i="5"/>
  <c r="D7" i="5"/>
  <c r="D8" i="5"/>
  <c r="D9" i="5"/>
  <c r="B15" i="6"/>
  <c r="D14" i="6"/>
  <c r="G13" i="6"/>
  <c r="D13" i="6"/>
  <c r="G11" i="6"/>
  <c r="D11" i="6"/>
  <c r="G10" i="6"/>
  <c r="D10" i="6"/>
  <c r="G9" i="6"/>
  <c r="D9" i="6"/>
  <c r="D7" i="6"/>
  <c r="F6" i="6"/>
  <c r="E6" i="6"/>
  <c r="C6" i="6"/>
  <c r="B6" i="6"/>
  <c r="D5" i="6"/>
  <c r="G4" i="6"/>
  <c r="G6" i="6" s="1"/>
  <c r="D4" i="6"/>
  <c r="G11" i="5"/>
  <c r="D11" i="5"/>
  <c r="G4" i="5"/>
  <c r="D4" i="5"/>
  <c r="D6" i="6" l="1"/>
</calcChain>
</file>

<file path=xl/sharedStrings.xml><?xml version="1.0" encoding="utf-8"?>
<sst xmlns="http://schemas.openxmlformats.org/spreadsheetml/2006/main" count="64" uniqueCount="41">
  <si>
    <t>Nome della società</t>
  </si>
  <si>
    <t>Riepilogo degli utili e perdite</t>
  </si>
  <si>
    <t>Ricavo</t>
  </si>
  <si>
    <t>Margine lordo</t>
  </si>
  <si>
    <t>Percentuale di margine lordo</t>
  </si>
  <si>
    <t>Vendite da nuovi prodotti</t>
  </si>
  <si>
    <t>Distribuzione regionale delle vendite:</t>
  </si>
  <si>
    <t>Regione nord-est</t>
  </si>
  <si>
    <t>Regione centrale</t>
  </si>
  <si>
    <t>Regione Ovest</t>
  </si>
  <si>
    <t>Spese e margine:</t>
  </si>
  <si>
    <t>Spese SG&amp;A</t>
  </si>
  <si>
    <t>Utili operativi pre-imposti</t>
  </si>
  <si>
    <t>Margine operativo</t>
  </si>
  <si>
    <t>Attuali di maggio</t>
  </si>
  <si>
    <t>Obiettivi di maggio</t>
  </si>
  <si>
    <t>Varianza mensile</t>
  </si>
  <si>
    <t>Attuali da inizio inizio</t>
  </si>
  <si>
    <t>Obiettivi YTD</t>
  </si>
  <si>
    <t>Varianza da inizio inizio</t>
  </si>
  <si>
    <t>Note</t>
  </si>
  <si>
    <t>Nota</t>
  </si>
  <si>
    <t>SOMMARIO DEGLI UTILI E DELLE PERDITE</t>
  </si>
  <si>
    <t>Sommario del bilancio</t>
  </si>
  <si>
    <t>Flusso di cassa di fine periodo</t>
  </si>
  <si>
    <t>Contabilità</t>
  </si>
  <si>
    <t>Inventario</t>
  </si>
  <si>
    <t>Attivi liquidi totali</t>
  </si>
  <si>
    <t>Beni richiesti dai vincoli di debito</t>
  </si>
  <si>
    <t>Cuscinetto di vincoli di debito</t>
  </si>
  <si>
    <t>Altri elementi del bilancio:</t>
  </si>
  <si>
    <t>Proprietà, impianti e attrezzature</t>
  </si>
  <si>
    <t>Conti a pagare</t>
  </si>
  <si>
    <t>Passività a lungo termine</t>
  </si>
  <si>
    <t>Patrimonio netto degli azionisti</t>
  </si>
  <si>
    <t>Etichette delle righe</t>
  </si>
  <si>
    <t>Generale totale</t>
  </si>
  <si>
    <t>Somma dei dati reali di maggio</t>
  </si>
  <si>
    <t>Somma degli obiettivi di maggio</t>
  </si>
  <si>
    <t>Somma degli attuali da inizio inizio</t>
  </si>
  <si>
    <t>Somma degli obiettivi da inizio inizio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</si>
</sst>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_);[Red]\(&quot;$&quot;#,##0.00\)"/>
    <numFmt numFmtId="165" formatCode="#,##0.00\ [$€-410];[Red]#,##0.00\ [$€-410]"/>
  </numFmts>
  <fonts count="8" x14ac:knownFonts="1">
    <font>
      <sz val="10"/>
      <color theme="1" tint="0.24994659260841701"/>
      <name val="Arial"/>
      <family val="2"/>
      <scheme val="minor"/>
    </font>
    <font>
      <b/>
      <sz val="16"/>
      <color theme="1" tint="0.34998626667073579"/>
      <name val="Bookman Old Style Bold"/>
      <family val="2"/>
      <scheme val="major"/>
    </font>
    <font>
      <sz val="24"/>
      <color theme="1" tint="0.24994659260841701"/>
      <name val="Bookman Old Style Bold"/>
      <family val="2"/>
      <scheme val="major"/>
    </font>
    <font>
      <b/>
      <sz val="12"/>
      <color theme="1" tint="0.34998626667073579"/>
      <name val="Bookman Old Style Bold"/>
      <family val="2"/>
      <scheme val="major"/>
    </font>
    <font>
      <b/>
      <sz val="10"/>
      <color theme="1" tint="0.24994659260841701"/>
      <name val="Bookman Old Style Bold"/>
      <family val="2"/>
      <scheme val="major"/>
    </font>
    <font>
      <sz val="10"/>
      <color theme="1" tint="0.2499465926084170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24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 wrapText="1"/>
    </xf>
    <xf numFmtId="0" fontId="1" fillId="0" borderId="0" applyNumberFormat="0" applyFill="0" applyProtection="0"/>
    <xf numFmtId="0" fontId="2" fillId="0" borderId="0" applyNumberFormat="0" applyFill="0" applyProtection="0">
      <alignment vertical="center"/>
    </xf>
    <xf numFmtId="0" fontId="3" fillId="0" borderId="0" applyNumberFormat="0" applyFill="0" applyProtection="0"/>
    <xf numFmtId="0" fontId="4" fillId="0" borderId="0" applyNumberFormat="0" applyFill="0" applyBorder="0" applyProtection="0">
      <alignment vertical="center"/>
    </xf>
    <xf numFmtId="9" fontId="5" fillId="0" borderId="0" applyFont="0" applyFill="0" applyBorder="0" applyAlignment="0" applyProtection="0"/>
  </cellStyleXfs>
  <cellXfs count="23">
    <xf numFmtId="0" fontId="0" fillId="0" borderId="0" xfId="0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>
      <alignment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0" fontId="6" fillId="0" borderId="0" xfId="5" applyNumberFormat="1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pivotButton="1">
      <alignment vertical="center" wrapText="1"/>
    </xf>
    <xf numFmtId="165" fontId="6" fillId="0" borderId="0" xfId="0" applyNumberFormat="1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</cellXfs>
  <cellStyles count="6">
    <cellStyle name="Encabezado 1" xfId="1" builtinId="16" customBuiltin="1"/>
    <cellStyle name="Encabezado 4" xfId="4" builtinId="19" customBuiltin="1"/>
    <cellStyle name="Normal" xfId="0" builtinId="0" customBuiltin="1"/>
    <cellStyle name="Porcentaje" xfId="5" builtinId="5"/>
    <cellStyle name="Título 2" xfId="2" builtinId="17" customBuiltin="1"/>
    <cellStyle name="Título 3" xfId="3" builtinId="18" customBuiltin="1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04040"/>
        <name val="Arial"/>
        <family val="2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6"/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/>
        <vertical style="medium">
          <color theme="4"/>
        </vertical>
      </border>
    </dxf>
    <dxf>
      <border>
        <top style="medium">
          <color theme="4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Balance Sheet Summary" pivot="0" count="5" xr9:uid="{00000000-0011-0000-FFFF-FFFF00000000}">
      <tableStyleElement type="wholeTable" dxfId="32"/>
      <tableStyleElement type="headerRow" dxfId="31"/>
      <tableStyleElement type="firstColumn" dxfId="30"/>
      <tableStyleElement type="firstRowStripe" size="7" dxfId="29"/>
      <tableStyleElement type="firstColumnStripe" size="8" dxfId="28"/>
    </tableStyle>
    <tableStyle name="Profit and Loss Summary" pivot="0" count="6" xr9:uid="{00000000-0011-0000-FFFF-FFFF01000000}">
      <tableStyleElement type="wholeTable" dxfId="27"/>
      <tableStyleElement type="headerRow" dxfId="26"/>
      <tableStyleElement type="firstColumn" dxfId="25"/>
      <tableStyleElement type="firstRowStripe" dxfId="24"/>
      <tableStyleElement type="secondRowStripe" size="8"/>
      <tableStyleElement type="firstColumnStripe" size="8"/>
    </tableStyle>
  </tableStyles>
  <colors>
    <mruColors>
      <color rgb="FF660066"/>
      <color rgb="FFCCFFFF"/>
      <color rgb="FF993366"/>
      <color rgb="FF9999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Report.xlsx]Grafico profitti e perdite!PivotTable4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'Grafico profitti e perdite'!$B$1</c:f>
              <c:strCache>
                <c:ptCount val="1"/>
                <c:pt idx="0">
                  <c:v>Somma dei dati reali di maggio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profitti e perdite'!$A$2:$A$8</c:f>
              <c:strCache>
                <c:ptCount val="6"/>
                <c:pt idx="0">
                  <c:v>Conti a pagare</c:v>
                </c:pt>
                <c:pt idx="1">
                  <c:v>Contabilità</c:v>
                </c:pt>
                <c:pt idx="2">
                  <c:v>Beni richiesti dai vincoli di debito</c:v>
                </c:pt>
                <c:pt idx="3">
                  <c:v>Inventario</c:v>
                </c:pt>
                <c:pt idx="4">
                  <c:v>Flusso di cassa di fine periodo</c:v>
                </c:pt>
                <c:pt idx="5">
                  <c:v>Proprietà, impianti e attrezzature</c:v>
                </c:pt>
              </c:strCache>
            </c:strRef>
          </c:cat>
          <c:val>
            <c:numRef>
              <c:f>'Grafico profitti e perdite'!$B$2:$B$8</c:f>
              <c:numCache>
                <c:formatCode>General</c:formatCode>
                <c:ptCount val="6"/>
                <c:pt idx="0">
                  <c:v>60000</c:v>
                </c:pt>
                <c:pt idx="1">
                  <c:v>20000</c:v>
                </c:pt>
                <c:pt idx="2">
                  <c:v>25000</c:v>
                </c:pt>
                <c:pt idx="3">
                  <c:v>25000</c:v>
                </c:pt>
                <c:pt idx="4">
                  <c:v>35000</c:v>
                </c:pt>
                <c:pt idx="5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B-4F48-92A2-CFB6047A460E}"/>
            </c:ext>
          </c:extLst>
        </c:ser>
        <c:ser>
          <c:idx val="1"/>
          <c:order val="1"/>
          <c:tx>
            <c:strRef>
              <c:f>'Grafico profitti e perdite'!$C$1</c:f>
              <c:strCache>
                <c:ptCount val="1"/>
                <c:pt idx="0">
                  <c:v>Somma degli obiettivi di maggio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profitti e perdite'!$A$2:$A$8</c:f>
              <c:strCache>
                <c:ptCount val="6"/>
                <c:pt idx="0">
                  <c:v>Conti a pagare</c:v>
                </c:pt>
                <c:pt idx="1">
                  <c:v>Contabilità</c:v>
                </c:pt>
                <c:pt idx="2">
                  <c:v>Beni richiesti dai vincoli di debito</c:v>
                </c:pt>
                <c:pt idx="3">
                  <c:v>Inventario</c:v>
                </c:pt>
                <c:pt idx="4">
                  <c:v>Flusso di cassa di fine periodo</c:v>
                </c:pt>
                <c:pt idx="5">
                  <c:v>Proprietà, impianti e attrezzature</c:v>
                </c:pt>
              </c:strCache>
            </c:strRef>
          </c:cat>
          <c:val>
            <c:numRef>
              <c:f>'Grafico profitti e perdite'!$C$2:$C$8</c:f>
              <c:numCache>
                <c:formatCode>General</c:formatCode>
                <c:ptCount val="6"/>
                <c:pt idx="0">
                  <c:v>60000</c:v>
                </c:pt>
                <c:pt idx="1">
                  <c:v>22000</c:v>
                </c:pt>
                <c:pt idx="2">
                  <c:v>25000</c:v>
                </c:pt>
                <c:pt idx="3">
                  <c:v>30000</c:v>
                </c:pt>
                <c:pt idx="4">
                  <c:v>50000</c:v>
                </c:pt>
                <c:pt idx="5">
                  <c:v>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B-4F48-92A2-CFB6047A46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929481823"/>
        <c:axId val="1929473663"/>
      </c:barChart>
      <c:catAx>
        <c:axId val="192948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9473663"/>
        <c:crosses val="autoZero"/>
        <c:auto val="1"/>
        <c:lblAlgn val="ctr"/>
        <c:lblOffset val="100"/>
        <c:noMultiLvlLbl val="0"/>
      </c:catAx>
      <c:valAx>
        <c:axId val="192947366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948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Report.xlsx]Grafico dello stato patrimonial!PivotTable1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0786092214663644E-2"/>
          <c:y val="2.4204702627939143E-2"/>
          <c:w val="0.95842781557067269"/>
          <c:h val="0.890329826510275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'Grafico dello stato patrimonial'!$B$1</c:f>
              <c:strCache>
                <c:ptCount val="1"/>
                <c:pt idx="0">
                  <c:v>Somma dei dati reali di maggio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dello stato patrimonial'!$A$2:$A$7</c:f>
              <c:strCache>
                <c:ptCount val="5"/>
                <c:pt idx="0">
                  <c:v>Margine lordo</c:v>
                </c:pt>
                <c:pt idx="1">
                  <c:v>Utili operativi pre-imposti</c:v>
                </c:pt>
                <c:pt idx="2">
                  <c:v>Ricavo</c:v>
                </c:pt>
                <c:pt idx="3">
                  <c:v>Vendite da nuovi prodotti</c:v>
                </c:pt>
                <c:pt idx="4">
                  <c:v>Spese SG&amp;A</c:v>
                </c:pt>
              </c:strCache>
            </c:strRef>
          </c:cat>
          <c:val>
            <c:numRef>
              <c:f>'Grafico dello stato patrimonial'!$B$2:$B$7</c:f>
              <c:numCache>
                <c:formatCode>General</c:formatCode>
                <c:ptCount val="5"/>
                <c:pt idx="0">
                  <c:v>150000</c:v>
                </c:pt>
                <c:pt idx="1">
                  <c:v>50000</c:v>
                </c:pt>
                <c:pt idx="2">
                  <c:v>1200000</c:v>
                </c:pt>
                <c:pt idx="3">
                  <c:v>200000</c:v>
                </c:pt>
                <c:pt idx="4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C-4291-8945-79189B3B23DD}"/>
            </c:ext>
          </c:extLst>
        </c:ser>
        <c:ser>
          <c:idx val="1"/>
          <c:order val="1"/>
          <c:tx>
            <c:strRef>
              <c:f>'Grafico dello stato patrimonial'!$C$1</c:f>
              <c:strCache>
                <c:ptCount val="1"/>
                <c:pt idx="0">
                  <c:v>Somma degli obiettivi di maggio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dello stato patrimonial'!$A$2:$A$7</c:f>
              <c:strCache>
                <c:ptCount val="5"/>
                <c:pt idx="0">
                  <c:v>Margine lordo</c:v>
                </c:pt>
                <c:pt idx="1">
                  <c:v>Utili operativi pre-imposti</c:v>
                </c:pt>
                <c:pt idx="2">
                  <c:v>Ricavo</c:v>
                </c:pt>
                <c:pt idx="3">
                  <c:v>Vendite da nuovi prodotti</c:v>
                </c:pt>
                <c:pt idx="4">
                  <c:v>Spese SG&amp;A</c:v>
                </c:pt>
              </c:strCache>
            </c:strRef>
          </c:cat>
          <c:val>
            <c:numRef>
              <c:f>'Grafico dello stato patrimonial'!$C$2:$C$7</c:f>
              <c:numCache>
                <c:formatCode>General</c:formatCode>
                <c:ptCount val="5"/>
                <c:pt idx="0">
                  <c:v>160000</c:v>
                </c:pt>
                <c:pt idx="1">
                  <c:v>40000</c:v>
                </c:pt>
                <c:pt idx="2">
                  <c:v>1100000</c:v>
                </c:pt>
                <c:pt idx="3">
                  <c:v>150000</c:v>
                </c:pt>
                <c:pt idx="4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BC-4291-8945-79189B3B23DD}"/>
            </c:ext>
          </c:extLst>
        </c:ser>
        <c:ser>
          <c:idx val="2"/>
          <c:order val="2"/>
          <c:tx>
            <c:strRef>
              <c:f>'Grafico dello stato patrimonial'!$D$1</c:f>
              <c:strCache>
                <c:ptCount val="1"/>
                <c:pt idx="0">
                  <c:v>Somma degli attuali da inizio inizio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dello stato patrimonial'!$A$2:$A$7</c:f>
              <c:strCache>
                <c:ptCount val="5"/>
                <c:pt idx="0">
                  <c:v>Margine lordo</c:v>
                </c:pt>
                <c:pt idx="1">
                  <c:v>Utili operativi pre-imposti</c:v>
                </c:pt>
                <c:pt idx="2">
                  <c:v>Ricavo</c:v>
                </c:pt>
                <c:pt idx="3">
                  <c:v>Vendite da nuovi prodotti</c:v>
                </c:pt>
                <c:pt idx="4">
                  <c:v>Spese SG&amp;A</c:v>
                </c:pt>
              </c:strCache>
            </c:strRef>
          </c:cat>
          <c:val>
            <c:numRef>
              <c:f>'Grafico dello stato patrimonial'!$D$2:$D$7</c:f>
              <c:numCache>
                <c:formatCode>General</c:formatCode>
                <c:ptCount val="5"/>
                <c:pt idx="0">
                  <c:v>640000</c:v>
                </c:pt>
                <c:pt idx="1">
                  <c:v>140000</c:v>
                </c:pt>
                <c:pt idx="2">
                  <c:v>6200000</c:v>
                </c:pt>
                <c:pt idx="3">
                  <c:v>900000</c:v>
                </c:pt>
                <c:pt idx="4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BC-4291-8945-79189B3B23DD}"/>
            </c:ext>
          </c:extLst>
        </c:ser>
        <c:ser>
          <c:idx val="3"/>
          <c:order val="3"/>
          <c:tx>
            <c:strRef>
              <c:f>'Grafico dello stato patrimonial'!$E$1</c:f>
              <c:strCache>
                <c:ptCount val="1"/>
                <c:pt idx="0">
                  <c:v>Somma degli obiettivi da inizio inizio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'Grafico dello stato patrimonial'!$A$2:$A$7</c:f>
              <c:strCache>
                <c:ptCount val="5"/>
                <c:pt idx="0">
                  <c:v>Margine lordo</c:v>
                </c:pt>
                <c:pt idx="1">
                  <c:v>Utili operativi pre-imposti</c:v>
                </c:pt>
                <c:pt idx="2">
                  <c:v>Ricavo</c:v>
                </c:pt>
                <c:pt idx="3">
                  <c:v>Vendite da nuovi prodotti</c:v>
                </c:pt>
                <c:pt idx="4">
                  <c:v>Spese SG&amp;A</c:v>
                </c:pt>
              </c:strCache>
            </c:strRef>
          </c:cat>
          <c:val>
            <c:numRef>
              <c:f>'Grafico dello stato patrimonial'!$E$2:$E$7</c:f>
              <c:numCache>
                <c:formatCode>General</c:formatCode>
                <c:ptCount val="5"/>
                <c:pt idx="0">
                  <c:v>750000</c:v>
                </c:pt>
                <c:pt idx="1">
                  <c:v>150000</c:v>
                </c:pt>
                <c:pt idx="2">
                  <c:v>6000000</c:v>
                </c:pt>
                <c:pt idx="3">
                  <c:v>750000</c:v>
                </c:pt>
                <c:pt idx="4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BC-4291-8945-79189B3B23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94962831"/>
        <c:axId val="1894964751"/>
      </c:barChart>
      <c:catAx>
        <c:axId val="189496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4964751"/>
        <c:crosses val="autoZero"/>
        <c:auto val="1"/>
        <c:lblAlgn val="ctr"/>
        <c:lblOffset val="100"/>
        <c:noMultiLvlLbl val="0"/>
      </c:catAx>
      <c:valAx>
        <c:axId val="18949647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4962831"/>
        <c:crosses val="autoZero"/>
        <c:crossBetween val="between"/>
      </c:valAx>
      <c:spPr>
        <a:solidFill>
          <a:schemeClr val="bg2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17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63453E-13FA-7034-761B-71EB732916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7620</xdr:colOff>
      <xdr:row>23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173769-5AD3-EA04-BED8-09EA3E9E9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74098958334" createdVersion="8" refreshedVersion="8" minRefreshableVersion="3" recordCount="12" xr:uid="{2981D23C-BF3E-4193-8C0B-E3D0313F873C}">
  <cacheSource type="worksheet">
    <worksheetSource name="Table68"/>
  </cacheSource>
  <cacheFields count="8">
    <cacheField name="Profit and Loss Summary" numFmtId="0">
      <sharedItems count="12">
        <s v="Revenue"/>
        <s v="Gross margin"/>
        <s v="Gross margin percentage"/>
        <s v="Sales from new products"/>
        <s v="Regional Sales Breakdown:"/>
        <s v="Northeast region"/>
        <s v="Central region"/>
        <s v="West region"/>
        <s v="Expenses &amp; Margin:"/>
        <s v="SG&amp;A expenses"/>
        <s v="Pretax operating profit (loss)"/>
        <s v="Operating margin"/>
      </sharedItems>
    </cacheField>
    <cacheField name="May Actuals" numFmtId="0">
      <sharedItems containsString="0" containsBlank="1" containsNumber="1" minValue="4.1666666666666664E-2" maxValue="1200000" count="9">
        <n v="1200000"/>
        <n v="150000"/>
        <n v="0.125"/>
        <n v="200000"/>
        <m/>
        <n v="400000"/>
        <n v="100000"/>
        <n v="50000"/>
        <n v="4.1666666666666664E-2"/>
      </sharedItems>
    </cacheField>
    <cacheField name="May Targets" numFmtId="0">
      <sharedItems containsString="0" containsBlank="1" containsNumber="1" minValue="3.6363636363636362E-2" maxValue="1100000" count="10">
        <n v="1100000"/>
        <n v="160000"/>
        <n v="0.14545454545454545"/>
        <n v="150000"/>
        <m/>
        <n v="400000"/>
        <n v="300000"/>
        <n v="120000"/>
        <n v="40000"/>
        <n v="3.6363636363636362E-2"/>
      </sharedItems>
    </cacheField>
    <cacheField name="Monthly Variance" numFmtId="0">
      <sharedItems containsString="0" containsBlank="1" containsNumber="1" minValue="-10000" maxValue="100000"/>
    </cacheField>
    <cacheField name="YTD Actuals" numFmtId="0">
      <sharedItems containsString="0" containsBlank="1" containsNumber="1" minValue="2.2580645161290321E-2" maxValue="6200000"/>
    </cacheField>
    <cacheField name="YTD Targets" numFmtId="0">
      <sharedItems containsString="0" containsBlank="1" containsNumber="1" minValue="2.5000000000000001E-2" maxValue="6000000"/>
    </cacheField>
    <cacheField name="YTD Variance" numFmtId="0">
      <sharedItems containsString="0" containsBlank="1" containsNumber="1" minValue="-400000" maxValue="4000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80012731478" createdVersion="8" refreshedVersion="8" minRefreshableVersion="3" recordCount="11" xr:uid="{98369AA9-8D51-47C7-A9AF-112CC39A6210}">
  <cacheSource type="worksheet">
    <worksheetSource name="Table8"/>
  </cacheSource>
  <cacheFields count="8">
    <cacheField name="Profit and Loss Summary" numFmtId="0">
      <sharedItems count="11">
        <s v="Period end cash flow"/>
        <s v="Accounts receivable"/>
        <s v="Inventory"/>
        <s v="Total liquid assets"/>
        <s v="Assets required by debt covenants"/>
        <s v="Debt covenant buffer"/>
        <s v="Other Balance Sheet Items:"/>
        <s v="Property, plant, and equipment"/>
        <s v="Accounts payable"/>
        <s v="Long-term liabilities"/>
        <s v="Shareholder equity"/>
      </sharedItems>
    </cacheField>
    <cacheField name="May Actuals" numFmtId="0">
      <sharedItems containsString="0" containsBlank="1" containsNumber="1" containsInteger="1" minValue="20000" maxValue="300000"/>
    </cacheField>
    <cacheField name="May Targets" numFmtId="0">
      <sharedItems containsString="0" containsBlank="1" containsNumber="1" containsInteger="1" minValue="22000" maxValue="297500"/>
    </cacheField>
    <cacheField name="Monthly Variance" numFmtId="0">
      <sharedItems containsString="0" containsBlank="1" containsNumber="1" containsInteger="1" minValue="-15000" maxValue="2500"/>
    </cacheField>
    <cacheField name="YTD Actuals" numFmtId="0">
      <sharedItems containsString="0" containsBlank="1" containsNumber="1" containsInteger="1" minValue="20000" maxValue="300000"/>
    </cacheField>
    <cacheField name="YTD Targets" numFmtId="0">
      <sharedItems containsString="0" containsBlank="1" containsNumber="1" containsInteger="1" minValue="22000" maxValue="297500"/>
    </cacheField>
    <cacheField name="YTD Variance" numFmtId="0">
      <sharedItems containsString="0" containsBlank="1" containsNumber="1" containsInteger="1" minValue="-15000" maxValue="25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x v="0"/>
    <n v="100000"/>
    <n v="6200000"/>
    <n v="6000000"/>
    <n v="200000"/>
    <m/>
  </r>
  <r>
    <x v="1"/>
    <x v="1"/>
    <x v="1"/>
    <n v="-10000"/>
    <n v="640000"/>
    <n v="750000"/>
    <n v="-110000"/>
    <m/>
  </r>
  <r>
    <x v="2"/>
    <x v="2"/>
    <x v="2"/>
    <n v="-0.1"/>
    <n v="0.1032258064516129"/>
    <n v="0.125"/>
    <n v="-0.55000000000000004"/>
    <m/>
  </r>
  <r>
    <x v="3"/>
    <x v="3"/>
    <x v="3"/>
    <n v="50000"/>
    <n v="900000"/>
    <n v="750000"/>
    <n v="150000"/>
    <m/>
  </r>
  <r>
    <x v="4"/>
    <x v="4"/>
    <x v="4"/>
    <m/>
    <m/>
    <m/>
    <m/>
    <m/>
  </r>
  <r>
    <x v="5"/>
    <x v="5"/>
    <x v="5"/>
    <n v="0"/>
    <n v="2200000"/>
    <n v="2000000"/>
    <n v="200000"/>
    <m/>
  </r>
  <r>
    <x v="6"/>
    <x v="5"/>
    <x v="5"/>
    <n v="0"/>
    <n v="2400000"/>
    <n v="2000000"/>
    <n v="400000"/>
    <m/>
  </r>
  <r>
    <x v="7"/>
    <x v="5"/>
    <x v="6"/>
    <n v="100000"/>
    <n v="1600000"/>
    <n v="2000000"/>
    <n v="-400000"/>
    <m/>
  </r>
  <r>
    <x v="8"/>
    <x v="4"/>
    <x v="4"/>
    <m/>
    <m/>
    <m/>
    <m/>
    <m/>
  </r>
  <r>
    <x v="9"/>
    <x v="6"/>
    <x v="7"/>
    <n v="20000"/>
    <n v="500000"/>
    <n v="600000"/>
    <n v="100000"/>
    <m/>
  </r>
  <r>
    <x v="10"/>
    <x v="7"/>
    <x v="8"/>
    <n v="10000"/>
    <n v="140000"/>
    <n v="150000"/>
    <n v="-10000"/>
    <m/>
  </r>
  <r>
    <x v="11"/>
    <x v="8"/>
    <x v="9"/>
    <n v="5.3030303030303025E-3"/>
    <n v="2.2580645161290321E-2"/>
    <n v="2.5000000000000001E-2"/>
    <n v="-2.4193548387096801E-3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35000"/>
    <n v="50000"/>
    <n v="-15000"/>
    <n v="35000"/>
    <n v="50000"/>
    <n v="-15000"/>
    <m/>
  </r>
  <r>
    <x v="1"/>
    <n v="20000"/>
    <n v="22000"/>
    <n v="-2000"/>
    <n v="20000"/>
    <n v="22000"/>
    <n v="-2000"/>
    <m/>
  </r>
  <r>
    <x v="2"/>
    <n v="25000"/>
    <n v="30000"/>
    <n v="-5000"/>
    <n v="25000"/>
    <n v="30000"/>
    <n v="-5000"/>
    <m/>
  </r>
  <r>
    <x v="3"/>
    <n v="75000"/>
    <n v="90000"/>
    <n v="-15000"/>
    <n v="75000"/>
    <n v="90000"/>
    <n v="-15000"/>
    <m/>
  </r>
  <r>
    <x v="4"/>
    <n v="25000"/>
    <n v="25000"/>
    <n v="0"/>
    <n v="25000"/>
    <n v="25000"/>
    <n v="0"/>
    <m/>
  </r>
  <r>
    <x v="5"/>
    <n v="50000"/>
    <n v="65000"/>
    <n v="-15000"/>
    <n v="50000"/>
    <n v="65000"/>
    <n v="-15000"/>
    <m/>
  </r>
  <r>
    <x v="6"/>
    <m/>
    <m/>
    <m/>
    <m/>
    <m/>
    <m/>
    <m/>
  </r>
  <r>
    <x v="7"/>
    <n v="80000"/>
    <n v="78000"/>
    <n v="2000"/>
    <n v="80000"/>
    <n v="78000"/>
    <n v="2000"/>
    <m/>
  </r>
  <r>
    <x v="8"/>
    <n v="60000"/>
    <n v="60000"/>
    <n v="0"/>
    <n v="60000"/>
    <n v="60000"/>
    <n v="0"/>
    <m/>
  </r>
  <r>
    <x v="9"/>
    <n v="30000"/>
    <n v="31000"/>
    <n v="-1000"/>
    <n v="30000"/>
    <n v="31000"/>
    <n v="-1000"/>
    <m/>
  </r>
  <r>
    <x v="10"/>
    <n v="300000"/>
    <n v="297500"/>
    <n v="2500"/>
    <n v="300000"/>
    <n v="297500"/>
    <n v="25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570AE3-1AC1-4280-A709-68BDD5506745}" name="PivotTable4" cacheId="1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2" rowHeaderCaption="Etichette delle righe">
  <location ref="A1:C8" firstHeaderRow="0" firstDataRow="1" firstDataCol="1"/>
  <pivotFields count="8">
    <pivotField axis="axisRow" showAll="0">
      <items count="12">
        <item n="Conti a pagare" x="8"/>
        <item n="Contabilità" x="1"/>
        <item n="Beni richiesti dai vincoli di debito" x="4"/>
        <item h="1" x="5"/>
        <item n="Inventario" x="2"/>
        <item h="1" x="9"/>
        <item h="1" x="6"/>
        <item n="Flusso di cassa di fine periodo" x="0"/>
        <item n="Proprietà, impianti e attrezzature" x="7"/>
        <item h="1" x="10"/>
        <item h="1" x="3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4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omma dei dati reali di maggio" fld="1" baseField="0" baseItem="0"/>
    <dataField name="Somma degli obiettivi di maggio" fld="2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90BE0E-4FF4-4777-8B3A-D6A07A4BB8E0}" name="PivotTable1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4" rowHeaderCaption="Etichette delle righe">
  <location ref="A1:E7" firstHeaderRow="0" firstDataRow="1" firstDataCol="1"/>
  <pivotFields count="8">
    <pivotField axis="axisRow" showAll="0">
      <items count="13">
        <item h="1" x="6"/>
        <item h="1" x="8"/>
        <item n="Margine lordo" x="1"/>
        <item h="1" x="2"/>
        <item h="1" x="5"/>
        <item h="1" x="11"/>
        <item n="Utili operativi pre-imposti" x="10"/>
        <item h="1" x="4"/>
        <item n="Ricavo" x="0"/>
        <item n="Vendite da nuovi prodotti" x="3"/>
        <item n="Spese SG&amp;A" x="9"/>
        <item h="1" x="7"/>
        <item t="default"/>
      </items>
    </pivotField>
    <pivotField dataField="1" showAll="0">
      <items count="10">
        <item x="8"/>
        <item x="2"/>
        <item x="7"/>
        <item x="6"/>
        <item x="1"/>
        <item x="3"/>
        <item x="5"/>
        <item x="0"/>
        <item x="4"/>
        <item t="default"/>
      </items>
    </pivotField>
    <pivotField dataField="1" showAll="0">
      <items count="11">
        <item x="9"/>
        <item x="2"/>
        <item x="8"/>
        <item x="7"/>
        <item x="3"/>
        <item x="1"/>
        <item x="6"/>
        <item x="5"/>
        <item x="0"/>
        <item x="4"/>
        <item t="default"/>
      </items>
    </pivotField>
    <pivotField showAll="0"/>
    <pivotField dataField="1" showAll="0"/>
    <pivotField dataField="1" showAll="0"/>
    <pivotField showAll="0"/>
    <pivotField showAll="0"/>
  </pivotFields>
  <rowFields count="1">
    <field x="0"/>
  </rowFields>
  <rowItems count="6">
    <i>
      <x v="2"/>
    </i>
    <i>
      <x v="6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ma dei dati reali di maggio" fld="1" baseField="0" baseItem="0"/>
    <dataField name="Somma degli obiettivi di maggio" fld="2" baseField="0" baseItem="0"/>
    <dataField name="Somma degli attuali da inizio inizio" fld="4" baseField="0" baseItem="0"/>
    <dataField name="Somma degli obiettivi da inizio inizio" fld="5" baseField="0" baseItem="0"/>
  </dataFields>
  <chartFormats count="4">
    <chartFormat chart="0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0A269F-8CA3-4204-8364-7C76B4704310}" name="Table68" displayName="Table68" ref="A3:H15" totalsRowShown="0" headerRowDxfId="23" dataDxfId="21" headerRowBorderDxfId="22" tableBorderDxfId="20">
  <autoFilter ref="A3:H15" xr:uid="{96A79B8A-AD80-4978-B236-47B585790240}"/>
  <tableColumns count="8">
    <tableColumn id="1" xr3:uid="{80834852-06CB-4B6F-AFD8-D42D1160BB0C}" name="Riepilogo degli utili e perdite" dataDxfId="19"/>
    <tableColumn id="2" xr3:uid="{B20C3486-67DF-4E47-9AAE-5961D8D7EF55}" name="Attuali di maggio" dataDxfId="18"/>
    <tableColumn id="3" xr3:uid="{920A9FD7-9B09-457E-9BED-16ACA0CE587D}" name="Obiettivi di maggio" dataDxfId="17"/>
    <tableColumn id="4" xr3:uid="{DAE1C451-1600-47A2-8C4E-22A20E8736E4}" name="Varianza mensile" dataDxfId="16"/>
    <tableColumn id="5" xr3:uid="{94A36642-F815-4EFB-941B-15A280D61B5E}" name="Attuali da inizio inizio" dataDxfId="15"/>
    <tableColumn id="6" xr3:uid="{FB441EEB-61DB-4ED6-A14F-9B5E27DAB0DD}" name="Obiettivi YTD" dataDxfId="14"/>
    <tableColumn id="7" xr3:uid="{8BC87A1C-94AA-498E-AED1-3205268FD83F}" name="Varianza da inizio inizio" dataDxfId="13"/>
    <tableColumn id="8" xr3:uid="{ACFBEAF8-FA14-492D-A6BF-15268124AB43}" name="Nota" dataDxfId="1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27163B-4919-44F7-BE34-D14FFBE3A4E5}" name="Table8" displayName="Table8" ref="A3:H14" totalsRowShown="0" headerRowDxfId="11" dataDxfId="9" headerRowBorderDxfId="10" tableBorderDxfId="8">
  <autoFilter ref="A3:H14" xr:uid="{5A27163B-4919-44F7-BE34-D14FFBE3A4E5}"/>
  <tableColumns count="8">
    <tableColumn id="1" xr3:uid="{F83376CE-5CA7-4FC4-A4D8-76873CC813A1}" name="Sommario del bilancio" dataDxfId="7"/>
    <tableColumn id="2" xr3:uid="{8276E325-92C4-4BFA-8536-4B48E0BD8254}" name="Attuali di maggio" dataDxfId="6"/>
    <tableColumn id="3" xr3:uid="{A14FB8C0-7BDE-44CC-A196-4F2E6CC2D0A4}" name="Obiettivi di maggio" dataDxfId="5"/>
    <tableColumn id="4" xr3:uid="{7238D58A-C424-49A9-B46E-2F7299AA8B11}" name="Varianza mensile" dataDxfId="4">
      <calculatedColumnFormula>+B4-C4</calculatedColumnFormula>
    </tableColumn>
    <tableColumn id="5" xr3:uid="{C824E9F9-3F44-48FF-97C4-CA0DCB879758}" name="Attuali da inizio inizio" dataDxfId="3"/>
    <tableColumn id="6" xr3:uid="{1A2C2E92-6692-4E3C-A349-E8E83306BABA}" name="Obiettivi YTD" dataDxfId="2"/>
    <tableColumn id="7" xr3:uid="{55D5CBF5-332F-4BFF-886B-2EA8F36A2261}" name="Varianza da inizio inizio" dataDxfId="1">
      <calculatedColumnFormula>+E4-F4</calculatedColumnFormula>
    </tableColumn>
    <tableColumn id="8" xr3:uid="{79EA99BC-FEDD-4242-9937-5716518D9C99}" name="No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304157"/>
      </a:dk2>
      <a:lt2>
        <a:srgbClr val="E7E6E6"/>
      </a:lt2>
      <a:accent1>
        <a:srgbClr val="176795"/>
      </a:accent1>
      <a:accent2>
        <a:srgbClr val="F78F2F"/>
      </a:accent2>
      <a:accent3>
        <a:srgbClr val="DD0D48"/>
      </a:accent3>
      <a:accent4>
        <a:srgbClr val="FFC000"/>
      </a:accent4>
      <a:accent5>
        <a:srgbClr val="176795"/>
      </a:accent5>
      <a:accent6>
        <a:srgbClr val="4D81BF"/>
      </a:accent6>
      <a:hlink>
        <a:srgbClr val="F78F2F"/>
      </a:hlink>
      <a:folHlink>
        <a:srgbClr val="F78F2F"/>
      </a:folHlink>
    </a:clrScheme>
    <a:fontScheme name="Custom 19">
      <a:majorFont>
        <a:latin typeface="Bookman Old Style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72F-A801-4A02-8722-7EE5468C3355}">
  <sheetPr>
    <tabColor theme="8" tint="0.39997558519241921"/>
  </sheetPr>
  <dimension ref="A1:H15"/>
  <sheetViews>
    <sheetView showGridLines="0" zoomScaleNormal="100" workbookViewId="0">
      <selection activeCell="C2" sqref="C2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7" width="19.77734375" style="2" customWidth="1"/>
    <col min="8" max="8" width="35.5546875" style="2" customWidth="1"/>
  </cols>
  <sheetData>
    <row r="1" spans="1:8" ht="52.8" customHeight="1" x14ac:dyDescent="0.25">
      <c r="A1" s="19" t="s">
        <v>0</v>
      </c>
      <c r="B1" s="19"/>
      <c r="C1" s="19" t="s">
        <v>22</v>
      </c>
      <c r="D1" s="19"/>
      <c r="E1" s="19"/>
      <c r="F1" s="19"/>
      <c r="G1" s="19"/>
      <c r="H1" s="19"/>
    </row>
    <row r="2" spans="1:8" ht="7.8" customHeight="1" x14ac:dyDescent="0.25"/>
    <row r="3" spans="1:8" ht="27.6" customHeight="1" x14ac:dyDescent="0.25">
      <c r="A3" s="14" t="s">
        <v>1</v>
      </c>
      <c r="B3" s="15" t="s">
        <v>14</v>
      </c>
      <c r="C3" s="14" t="s">
        <v>15</v>
      </c>
      <c r="D3" s="14" t="s">
        <v>16</v>
      </c>
      <c r="E3" s="14" t="s">
        <v>17</v>
      </c>
      <c r="F3" s="14" t="s">
        <v>18</v>
      </c>
      <c r="G3" s="14" t="s">
        <v>19</v>
      </c>
      <c r="H3" s="14" t="s">
        <v>21</v>
      </c>
    </row>
    <row r="4" spans="1:8" s="4" customFormat="1" ht="21.6" customHeight="1" x14ac:dyDescent="0.25">
      <c r="A4" s="5" t="s">
        <v>2</v>
      </c>
      <c r="B4" s="17">
        <v>1200000</v>
      </c>
      <c r="C4" s="18">
        <v>1100000</v>
      </c>
      <c r="D4" s="18">
        <f>+B4-C4</f>
        <v>100000</v>
      </c>
      <c r="E4" s="18">
        <v>6200000</v>
      </c>
      <c r="F4" s="18">
        <v>6000000</v>
      </c>
      <c r="G4" s="18">
        <f>+E4-F4</f>
        <v>200000</v>
      </c>
      <c r="H4" s="8"/>
    </row>
    <row r="5" spans="1:8" s="4" customFormat="1" ht="21.6" customHeight="1" x14ac:dyDescent="0.25">
      <c r="A5" s="5" t="s">
        <v>3</v>
      </c>
      <c r="B5" s="17">
        <v>150000</v>
      </c>
      <c r="C5" s="18">
        <v>160000</v>
      </c>
      <c r="D5" s="18">
        <f t="shared" ref="D5:D7" si="0">+B5-C5</f>
        <v>-10000</v>
      </c>
      <c r="E5" s="18">
        <v>640000</v>
      </c>
      <c r="F5" s="18">
        <v>750000</v>
      </c>
      <c r="G5" s="18">
        <v>-110000</v>
      </c>
      <c r="H5" s="8"/>
    </row>
    <row r="6" spans="1:8" s="4" customFormat="1" ht="21.6" customHeight="1" x14ac:dyDescent="0.25">
      <c r="A6" s="5" t="s">
        <v>4</v>
      </c>
      <c r="B6" s="9">
        <f>IF(B4=0,0,B5/B4)</f>
        <v>0.125</v>
      </c>
      <c r="C6" s="9">
        <f t="shared" ref="C6:G6" si="1">IF(C4=0,0,C5/C4)</f>
        <v>0.14545454545454545</v>
      </c>
      <c r="D6" s="9">
        <f t="shared" si="1"/>
        <v>-0.1</v>
      </c>
      <c r="E6" s="9">
        <f t="shared" si="1"/>
        <v>0.1032258064516129</v>
      </c>
      <c r="F6" s="9">
        <f t="shared" si="1"/>
        <v>0.125</v>
      </c>
      <c r="G6" s="9">
        <f t="shared" si="1"/>
        <v>-0.55000000000000004</v>
      </c>
      <c r="H6" s="8"/>
    </row>
    <row r="7" spans="1:8" s="4" customFormat="1" ht="21.6" customHeight="1" x14ac:dyDescent="0.25">
      <c r="A7" s="5" t="s">
        <v>5</v>
      </c>
      <c r="B7" s="17">
        <v>200000</v>
      </c>
      <c r="C7" s="18">
        <v>150000</v>
      </c>
      <c r="D7" s="18">
        <f t="shared" si="0"/>
        <v>50000</v>
      </c>
      <c r="E7" s="18">
        <v>900000</v>
      </c>
      <c r="F7" s="18">
        <v>750000</v>
      </c>
      <c r="G7" s="18">
        <v>150000</v>
      </c>
      <c r="H7" s="8"/>
    </row>
    <row r="8" spans="1:8" s="4" customFormat="1" ht="21.6" customHeight="1" x14ac:dyDescent="0.25">
      <c r="A8" s="10" t="s">
        <v>6</v>
      </c>
      <c r="B8" s="11"/>
      <c r="C8" s="11"/>
      <c r="D8" s="11"/>
      <c r="E8" s="11"/>
      <c r="F8" s="11"/>
      <c r="G8" s="11"/>
      <c r="H8" s="10"/>
    </row>
    <row r="9" spans="1:8" s="4" customFormat="1" ht="25.2" customHeight="1" x14ac:dyDescent="0.25">
      <c r="A9" s="5" t="s">
        <v>7</v>
      </c>
      <c r="B9" s="17">
        <v>400000</v>
      </c>
      <c r="C9" s="18">
        <v>400000</v>
      </c>
      <c r="D9" s="18">
        <f>+B9-C9</f>
        <v>0</v>
      </c>
      <c r="E9" s="18">
        <v>2200000</v>
      </c>
      <c r="F9" s="18">
        <v>2000000</v>
      </c>
      <c r="G9" s="18">
        <f>+E9-F9</f>
        <v>200000</v>
      </c>
      <c r="H9" s="8"/>
    </row>
    <row r="10" spans="1:8" s="4" customFormat="1" ht="25.2" customHeight="1" x14ac:dyDescent="0.25">
      <c r="A10" s="5" t="s">
        <v>8</v>
      </c>
      <c r="B10" s="17">
        <v>400000</v>
      </c>
      <c r="C10" s="18">
        <v>400000</v>
      </c>
      <c r="D10" s="18">
        <f t="shared" ref="D10:D11" si="2">+B10-C10</f>
        <v>0</v>
      </c>
      <c r="E10" s="18">
        <v>2400000</v>
      </c>
      <c r="F10" s="18">
        <v>2000000</v>
      </c>
      <c r="G10" s="18">
        <f t="shared" ref="G10:G11" si="3">+E10-F10</f>
        <v>400000</v>
      </c>
      <c r="H10" s="8"/>
    </row>
    <row r="11" spans="1:8" ht="25.2" customHeight="1" x14ac:dyDescent="0.25">
      <c r="A11" s="5" t="s">
        <v>9</v>
      </c>
      <c r="B11" s="17">
        <v>400000</v>
      </c>
      <c r="C11" s="18">
        <v>300000</v>
      </c>
      <c r="D11" s="18">
        <f t="shared" si="2"/>
        <v>100000</v>
      </c>
      <c r="E11" s="18">
        <v>1600000</v>
      </c>
      <c r="F11" s="18">
        <v>2000000</v>
      </c>
      <c r="G11" s="18">
        <f t="shared" si="3"/>
        <v>-400000</v>
      </c>
      <c r="H11" s="1"/>
    </row>
    <row r="12" spans="1:8" s="4" customFormat="1" ht="25.2" customHeight="1" x14ac:dyDescent="0.25">
      <c r="A12" s="11" t="s">
        <v>10</v>
      </c>
      <c r="B12" s="12"/>
      <c r="C12" s="13"/>
      <c r="D12" s="13"/>
      <c r="E12" s="13"/>
      <c r="F12" s="13"/>
      <c r="G12" s="13"/>
      <c r="H12" s="10"/>
    </row>
    <row r="13" spans="1:8" s="4" customFormat="1" ht="25.2" customHeight="1" x14ac:dyDescent="0.25">
      <c r="A13" s="5" t="s">
        <v>11</v>
      </c>
      <c r="B13" s="17">
        <v>100000</v>
      </c>
      <c r="C13" s="18">
        <v>120000</v>
      </c>
      <c r="D13" s="18">
        <f>+C13-B13</f>
        <v>20000</v>
      </c>
      <c r="E13" s="18">
        <v>500000</v>
      </c>
      <c r="F13" s="18">
        <v>600000</v>
      </c>
      <c r="G13" s="18">
        <f>F13-E13</f>
        <v>100000</v>
      </c>
      <c r="H13" s="8"/>
    </row>
    <row r="14" spans="1:8" s="4" customFormat="1" ht="25.2" customHeight="1" x14ac:dyDescent="0.25">
      <c r="A14" s="5" t="s">
        <v>12</v>
      </c>
      <c r="B14" s="17">
        <v>50000</v>
      </c>
      <c r="C14" s="18">
        <v>40000</v>
      </c>
      <c r="D14" s="18">
        <f>+B14-C14</f>
        <v>10000</v>
      </c>
      <c r="E14" s="18">
        <v>140000</v>
      </c>
      <c r="F14" s="18">
        <v>150000</v>
      </c>
      <c r="G14" s="18">
        <v>-10000</v>
      </c>
      <c r="H14" s="8"/>
    </row>
    <row r="15" spans="1:8" s="4" customFormat="1" ht="21.6" customHeight="1" x14ac:dyDescent="0.25">
      <c r="A15" s="5" t="s">
        <v>13</v>
      </c>
      <c r="B15" s="9">
        <f>IF(B4=0,0,B14/B4)</f>
        <v>4.1666666666666664E-2</v>
      </c>
      <c r="C15" s="9">
        <v>3.6363636363636362E-2</v>
      </c>
      <c r="D15" s="9">
        <v>5.3030303030303025E-3</v>
      </c>
      <c r="E15" s="9">
        <v>2.2580645161290321E-2</v>
      </c>
      <c r="F15" s="9">
        <v>2.5000000000000001E-2</v>
      </c>
      <c r="G15" s="9">
        <v>-2.4193548387096801E-3</v>
      </c>
      <c r="H15" s="8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627DD-4C8D-4998-8CEF-0A8CA7C0855B}">
  <sheetPr>
    <tabColor theme="6" tint="-0.249977111117893"/>
  </sheetPr>
  <dimension ref="A1:H15"/>
  <sheetViews>
    <sheetView showGridLines="0" zoomScaleNormal="100" workbookViewId="0">
      <selection activeCell="C2" sqref="C2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7" width="19.77734375" style="2" customWidth="1"/>
    <col min="8" max="8" width="35.5546875" style="2" customWidth="1"/>
  </cols>
  <sheetData>
    <row r="1" spans="1:8" ht="52.8" customHeight="1" x14ac:dyDescent="0.25">
      <c r="A1" s="19" t="s">
        <v>0</v>
      </c>
      <c r="B1" s="19"/>
      <c r="C1" s="20" t="s">
        <v>23</v>
      </c>
      <c r="D1" s="21"/>
      <c r="E1" s="21"/>
      <c r="F1" s="21"/>
      <c r="G1" s="21"/>
      <c r="H1" s="22"/>
    </row>
    <row r="3" spans="1:8" ht="27.6" customHeight="1" x14ac:dyDescent="0.25">
      <c r="A3" s="14" t="s">
        <v>23</v>
      </c>
      <c r="B3" s="15" t="s">
        <v>14</v>
      </c>
      <c r="C3" s="14" t="s">
        <v>15</v>
      </c>
      <c r="D3" s="14" t="s">
        <v>16</v>
      </c>
      <c r="E3" s="14" t="s">
        <v>17</v>
      </c>
      <c r="F3" s="14" t="s">
        <v>18</v>
      </c>
      <c r="G3" s="14" t="s">
        <v>19</v>
      </c>
      <c r="H3" s="14" t="s">
        <v>20</v>
      </c>
    </row>
    <row r="4" spans="1:8" s="4" customFormat="1" ht="24.6" customHeight="1" x14ac:dyDescent="0.25">
      <c r="A4" s="5" t="s">
        <v>24</v>
      </c>
      <c r="B4" s="17">
        <v>35000</v>
      </c>
      <c r="C4" s="18">
        <v>50000</v>
      </c>
      <c r="D4" s="18">
        <f>+B4-C4</f>
        <v>-15000</v>
      </c>
      <c r="E4" s="18">
        <v>35000</v>
      </c>
      <c r="F4" s="18">
        <v>50000</v>
      </c>
      <c r="G4" s="18">
        <f>+E4-F4</f>
        <v>-15000</v>
      </c>
      <c r="H4" s="8"/>
    </row>
    <row r="5" spans="1:8" s="4" customFormat="1" ht="24.6" customHeight="1" x14ac:dyDescent="0.25">
      <c r="A5" s="5" t="s">
        <v>25</v>
      </c>
      <c r="B5" s="17">
        <v>20000</v>
      </c>
      <c r="C5" s="18">
        <v>22000</v>
      </c>
      <c r="D5" s="18">
        <f t="shared" ref="D5:D9" si="0">+B5-C5</f>
        <v>-2000</v>
      </c>
      <c r="E5" s="18">
        <v>20000</v>
      </c>
      <c r="F5" s="18">
        <v>22000</v>
      </c>
      <c r="G5" s="18">
        <f t="shared" ref="G5:G9" si="1">+E5-F5</f>
        <v>-2000</v>
      </c>
      <c r="H5" s="8"/>
    </row>
    <row r="6" spans="1:8" s="4" customFormat="1" ht="24.6" customHeight="1" x14ac:dyDescent="0.25">
      <c r="A6" s="5" t="s">
        <v>26</v>
      </c>
      <c r="B6" s="17">
        <v>25000</v>
      </c>
      <c r="C6" s="18">
        <v>30000</v>
      </c>
      <c r="D6" s="18">
        <f t="shared" si="0"/>
        <v>-5000</v>
      </c>
      <c r="E6" s="18">
        <v>25000</v>
      </c>
      <c r="F6" s="18">
        <v>30000</v>
      </c>
      <c r="G6" s="18">
        <f t="shared" si="1"/>
        <v>-5000</v>
      </c>
      <c r="H6" s="8"/>
    </row>
    <row r="7" spans="1:8" s="4" customFormat="1" ht="24.6" customHeight="1" x14ac:dyDescent="0.25">
      <c r="A7" s="5" t="s">
        <v>27</v>
      </c>
      <c r="B7" s="17">
        <v>75000</v>
      </c>
      <c r="C7" s="18">
        <v>90000</v>
      </c>
      <c r="D7" s="18">
        <f t="shared" si="0"/>
        <v>-15000</v>
      </c>
      <c r="E7" s="18">
        <v>75000</v>
      </c>
      <c r="F7" s="18">
        <v>90000</v>
      </c>
      <c r="G7" s="18">
        <f t="shared" si="1"/>
        <v>-15000</v>
      </c>
      <c r="H7" s="8"/>
    </row>
    <row r="8" spans="1:8" s="4" customFormat="1" ht="24.6" customHeight="1" x14ac:dyDescent="0.25">
      <c r="A8" s="5" t="s">
        <v>28</v>
      </c>
      <c r="B8" s="17">
        <v>25000</v>
      </c>
      <c r="C8" s="18">
        <v>25000</v>
      </c>
      <c r="D8" s="18">
        <f t="shared" si="0"/>
        <v>0</v>
      </c>
      <c r="E8" s="18">
        <v>25000</v>
      </c>
      <c r="F8" s="18">
        <v>25000</v>
      </c>
      <c r="G8" s="18">
        <f t="shared" si="1"/>
        <v>0</v>
      </c>
      <c r="H8" s="8"/>
    </row>
    <row r="9" spans="1:8" s="4" customFormat="1" ht="24.6" customHeight="1" x14ac:dyDescent="0.25">
      <c r="A9" s="5" t="s">
        <v>29</v>
      </c>
      <c r="B9" s="17">
        <v>50000</v>
      </c>
      <c r="C9" s="18">
        <v>65000</v>
      </c>
      <c r="D9" s="18">
        <f t="shared" si="0"/>
        <v>-15000</v>
      </c>
      <c r="E9" s="18">
        <v>50000</v>
      </c>
      <c r="F9" s="18">
        <v>65000</v>
      </c>
      <c r="G9" s="18">
        <f t="shared" si="1"/>
        <v>-15000</v>
      </c>
      <c r="H9" s="8"/>
    </row>
    <row r="10" spans="1:8" s="4" customFormat="1" ht="21.6" customHeight="1" x14ac:dyDescent="0.25">
      <c r="A10" s="10" t="s">
        <v>30</v>
      </c>
      <c r="B10" s="11"/>
      <c r="C10" s="11"/>
      <c r="D10" s="11"/>
      <c r="E10" s="11"/>
      <c r="F10" s="11"/>
      <c r="G10" s="11"/>
      <c r="H10" s="10"/>
    </row>
    <row r="11" spans="1:8" s="4" customFormat="1" ht="24" customHeight="1" x14ac:dyDescent="0.25">
      <c r="A11" s="5" t="s">
        <v>31</v>
      </c>
      <c r="B11" s="17">
        <v>80000</v>
      </c>
      <c r="C11" s="18">
        <v>78000</v>
      </c>
      <c r="D11" s="18">
        <f>+B11-C11</f>
        <v>2000</v>
      </c>
      <c r="E11" s="18">
        <v>80000</v>
      </c>
      <c r="F11" s="18">
        <v>78000</v>
      </c>
      <c r="G11" s="18">
        <f>+E11-F11</f>
        <v>2000</v>
      </c>
      <c r="H11" s="8"/>
    </row>
    <row r="12" spans="1:8" s="4" customFormat="1" ht="24" customHeight="1" x14ac:dyDescent="0.25">
      <c r="A12" s="5" t="s">
        <v>32</v>
      </c>
      <c r="B12" s="17">
        <v>60000</v>
      </c>
      <c r="C12" s="18">
        <v>60000</v>
      </c>
      <c r="D12" s="18">
        <f t="shared" ref="D12:D14" si="2">+B12-C12</f>
        <v>0</v>
      </c>
      <c r="E12" s="18">
        <v>60000</v>
      </c>
      <c r="F12" s="18">
        <v>60000</v>
      </c>
      <c r="G12" s="18">
        <f t="shared" ref="G12:G14" si="3">+E12-F12</f>
        <v>0</v>
      </c>
      <c r="H12" s="8"/>
    </row>
    <row r="13" spans="1:8" s="4" customFormat="1" ht="24" customHeight="1" x14ac:dyDescent="0.25">
      <c r="A13" s="5" t="s">
        <v>33</v>
      </c>
      <c r="B13" s="17">
        <v>30000</v>
      </c>
      <c r="C13" s="18">
        <v>31000</v>
      </c>
      <c r="D13" s="18">
        <f t="shared" si="2"/>
        <v>-1000</v>
      </c>
      <c r="E13" s="18">
        <v>30000</v>
      </c>
      <c r="F13" s="18">
        <v>31000</v>
      </c>
      <c r="G13" s="18">
        <f t="shared" si="3"/>
        <v>-1000</v>
      </c>
      <c r="H13" s="8"/>
    </row>
    <row r="14" spans="1:8" ht="24" customHeight="1" x14ac:dyDescent="0.25">
      <c r="A14" s="5" t="s">
        <v>34</v>
      </c>
      <c r="B14" s="17">
        <v>300000</v>
      </c>
      <c r="C14" s="18">
        <v>297500</v>
      </c>
      <c r="D14" s="18">
        <f t="shared" si="2"/>
        <v>2500</v>
      </c>
      <c r="E14" s="18">
        <v>300000</v>
      </c>
      <c r="F14" s="18">
        <v>297500</v>
      </c>
      <c r="G14" s="18">
        <f t="shared" si="3"/>
        <v>2500</v>
      </c>
      <c r="H14" s="1"/>
    </row>
    <row r="15" spans="1:8" ht="13.8" x14ac:dyDescent="0.25">
      <c r="A15" s="5"/>
      <c r="B15" s="6"/>
      <c r="C15" s="7"/>
      <c r="D15" s="7"/>
      <c r="E15" s="7"/>
      <c r="F15" s="7"/>
      <c r="G15" s="7"/>
      <c r="H15" s="1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8A77-500A-4210-B132-1DA4BE646DC1}">
  <sheetPr>
    <tabColor theme="7" tint="-0.249977111117893"/>
  </sheetPr>
  <dimension ref="A1:C8"/>
  <sheetViews>
    <sheetView showGridLines="0" workbookViewId="0">
      <selection activeCell="C1" sqref="C1"/>
    </sheetView>
  </sheetViews>
  <sheetFormatPr baseColWidth="10" defaultColWidth="8.88671875" defaultRowHeight="13.2" x14ac:dyDescent="0.25"/>
  <cols>
    <col min="1" max="1" width="22.21875" customWidth="1"/>
    <col min="2" max="3" width="13.33203125" customWidth="1"/>
  </cols>
  <sheetData>
    <row r="1" spans="1:3" ht="39.6" x14ac:dyDescent="0.25">
      <c r="A1" s="16" t="s">
        <v>35</v>
      </c>
      <c r="B1" t="s">
        <v>37</v>
      </c>
      <c r="C1" t="s">
        <v>38</v>
      </c>
    </row>
    <row r="2" spans="1:3" x14ac:dyDescent="0.25">
      <c r="A2" s="3" t="s">
        <v>32</v>
      </c>
      <c r="B2">
        <v>60000</v>
      </c>
      <c r="C2">
        <v>60000</v>
      </c>
    </row>
    <row r="3" spans="1:3" x14ac:dyDescent="0.25">
      <c r="A3" s="3" t="s">
        <v>25</v>
      </c>
      <c r="B3">
        <v>20000</v>
      </c>
      <c r="C3">
        <v>22000</v>
      </c>
    </row>
    <row r="4" spans="1:3" ht="26.4" x14ac:dyDescent="0.25">
      <c r="A4" s="3" t="s">
        <v>28</v>
      </c>
      <c r="B4">
        <v>25000</v>
      </c>
      <c r="C4">
        <v>25000</v>
      </c>
    </row>
    <row r="5" spans="1:3" x14ac:dyDescent="0.25">
      <c r="A5" s="3" t="s">
        <v>26</v>
      </c>
      <c r="B5">
        <v>25000</v>
      </c>
      <c r="C5">
        <v>30000</v>
      </c>
    </row>
    <row r="6" spans="1:3" ht="26.4" x14ac:dyDescent="0.25">
      <c r="A6" s="3" t="s">
        <v>24</v>
      </c>
      <c r="B6">
        <v>35000</v>
      </c>
      <c r="C6">
        <v>50000</v>
      </c>
    </row>
    <row r="7" spans="1:3" ht="26.4" x14ac:dyDescent="0.25">
      <c r="A7" s="3" t="s">
        <v>31</v>
      </c>
      <c r="B7">
        <v>80000</v>
      </c>
      <c r="C7">
        <v>78000</v>
      </c>
    </row>
    <row r="8" spans="1:3" x14ac:dyDescent="0.25">
      <c r="A8" s="3" t="s">
        <v>36</v>
      </c>
      <c r="B8">
        <v>245000</v>
      </c>
      <c r="C8">
        <v>265000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469F9-712B-422C-A421-48E6DA0CFDF0}">
  <sheetPr>
    <tabColor rgb="FF002060"/>
  </sheetPr>
  <dimension ref="A1:E7"/>
  <sheetViews>
    <sheetView showGridLines="0" tabSelected="1" workbookViewId="0">
      <selection activeCell="E1" sqref="E1"/>
    </sheetView>
  </sheetViews>
  <sheetFormatPr baseColWidth="10" defaultColWidth="8.88671875" defaultRowHeight="13.2" x14ac:dyDescent="0.25"/>
  <cols>
    <col min="1" max="1" width="22.21875" customWidth="1"/>
    <col min="2" max="5" width="13.33203125" customWidth="1"/>
    <col min="6" max="7" width="8" bestFit="1" customWidth="1"/>
    <col min="8" max="8" width="9.109375" bestFit="1" customWidth="1"/>
    <col min="9" max="9" width="7" bestFit="1" customWidth="1"/>
    <col min="10" max="10" width="10.109375" bestFit="1" customWidth="1"/>
    <col min="11" max="11" width="8" bestFit="1" customWidth="1"/>
    <col min="12" max="12" width="6.44140625" bestFit="1" customWidth="1"/>
  </cols>
  <sheetData>
    <row r="1" spans="1:5" ht="39.6" x14ac:dyDescent="0.25">
      <c r="A1" s="16" t="s">
        <v>35</v>
      </c>
      <c r="B1" t="s">
        <v>37</v>
      </c>
      <c r="C1" t="s">
        <v>38</v>
      </c>
      <c r="D1" t="s">
        <v>39</v>
      </c>
      <c r="E1" t="s">
        <v>40</v>
      </c>
    </row>
    <row r="2" spans="1:5" x14ac:dyDescent="0.25">
      <c r="A2" s="3" t="s">
        <v>3</v>
      </c>
      <c r="B2">
        <v>150000</v>
      </c>
      <c r="C2">
        <v>160000</v>
      </c>
      <c r="D2">
        <v>640000</v>
      </c>
      <c r="E2">
        <v>750000</v>
      </c>
    </row>
    <row r="3" spans="1:5" x14ac:dyDescent="0.25">
      <c r="A3" s="3" t="s">
        <v>12</v>
      </c>
      <c r="B3">
        <v>50000</v>
      </c>
      <c r="C3">
        <v>40000</v>
      </c>
      <c r="D3">
        <v>140000</v>
      </c>
      <c r="E3">
        <v>150000</v>
      </c>
    </row>
    <row r="4" spans="1:5" x14ac:dyDescent="0.25">
      <c r="A4" s="3" t="s">
        <v>2</v>
      </c>
      <c r="B4">
        <v>1200000</v>
      </c>
      <c r="C4">
        <v>1100000</v>
      </c>
      <c r="D4">
        <v>6200000</v>
      </c>
      <c r="E4">
        <v>6000000</v>
      </c>
    </row>
    <row r="5" spans="1:5" x14ac:dyDescent="0.25">
      <c r="A5" s="3" t="s">
        <v>5</v>
      </c>
      <c r="B5">
        <v>200000</v>
      </c>
      <c r="C5">
        <v>150000</v>
      </c>
      <c r="D5">
        <v>900000</v>
      </c>
      <c r="E5">
        <v>750000</v>
      </c>
    </row>
    <row r="6" spans="1:5" x14ac:dyDescent="0.25">
      <c r="A6" s="3" t="s">
        <v>11</v>
      </c>
      <c r="B6">
        <v>100000</v>
      </c>
      <c r="C6">
        <v>120000</v>
      </c>
      <c r="D6">
        <v>500000</v>
      </c>
      <c r="E6">
        <v>600000</v>
      </c>
    </row>
    <row r="7" spans="1:5" x14ac:dyDescent="0.25">
      <c r="A7" s="3" t="s">
        <v>36</v>
      </c>
      <c r="B7">
        <v>1700000</v>
      </c>
      <c r="C7">
        <v>1570000</v>
      </c>
      <c r="D7">
        <v>8380000</v>
      </c>
      <c r="E7">
        <v>8250000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4FC52C-AB53-4DA9-86BD-188C96C69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49C61A-2B16-457E-862F-6CB9160DA35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825AD44-7BC1-4889-878A-6ABAC2C01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SOMMARIO DEGLI UTILI E DELLE PE</vt:lpstr>
      <vt:lpstr>Sommario del bilancio</vt:lpstr>
      <vt:lpstr>Grafico profitti e perdite</vt:lpstr>
      <vt:lpstr>Grafico dello stato patrimonial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2018-12-02T16:19:42Z</dcterms:created>
  <dcterms:modified xsi:type="dcterms:W3CDTF">2025-12-11T06:09:00Z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